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By Product" sheetId="2" state="visible" r:id="rId4"/>
    <sheet name="Movement Drivers" sheetId="3" state="visible" r:id="rId5"/>
    <sheet name="Agency Detail" sheetId="4" state="visible" r:id="rId6"/>
    <sheet name="Basis &amp; Not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<sst xmlns="http://schemas.openxmlformats.org/spreadsheetml/2006/main" count="241" uniqueCount="151">
  <si>
    <t xml:space="preserve">Lares HH — Agency Breakdown Analysis (Effective Date Basis)</t>
  </si>
  <si>
    <t xml:space="preserve">Aug-26 vs Jul-26 | Source: LaresHH_Agency_Report | Live (Active) transactions only | All figures £ | INCLUDES ESTIMATED LATE-REPORTING BUSINESS</t>
  </si>
  <si>
    <t xml:space="preserve">HEADLINE — ALL AGENCIES</t>
  </si>
  <si>
    <t xml:space="preserve">Measure</t>
  </si>
  <si>
    <t xml:space="preserve">Jul-26</t>
  </si>
  <si>
    <t xml:space="preserve">Aug-26</t>
  </si>
  <si>
    <t xml:space="preserve">Variance £</t>
  </si>
  <si>
    <t xml:space="preserve">Variance %</t>
  </si>
  <si>
    <t xml:space="preserve">Jul-26 Policies</t>
  </si>
  <si>
    <t xml:space="preserve">Aug-26 Policies</t>
  </si>
  <si>
    <t xml:space="preserve">Policy Var</t>
  </si>
  <si>
    <t xml:space="preserve">Premium</t>
  </si>
  <si>
    <t xml:space="preserve">Broker Commission</t>
  </si>
  <si>
    <t xml:space="preserve">Fee Income</t>
  </si>
  <si>
    <t xml:space="preserve">Total Income (Comm + Fee)</t>
  </si>
  <si>
    <t xml:space="preserve">SPLIT BY AGENCY GROUP</t>
  </si>
  <si>
    <t xml:space="preserve">Group</t>
  </si>
  <si>
    <t xml:space="preserve">Jul-26 Premium</t>
  </si>
  <si>
    <t xml:space="preserve">Aug-26 Premium</t>
  </si>
  <si>
    <t xml:space="preserve">Prem Var</t>
  </si>
  <si>
    <t xml:space="preserve">Jul-26 Comm</t>
  </si>
  <si>
    <t xml:space="preserve">Aug-26 Comm</t>
  </si>
  <si>
    <t xml:space="preserve">Jul-26 Fee</t>
  </si>
  <si>
    <t xml:space="preserve">Aug-26 Fee</t>
  </si>
  <si>
    <t xml:space="preserve">Redmayne (4471) — Broker Commission retained</t>
  </si>
  <si>
    <t xml:space="preserve">All Other Agencies (grouped)</t>
  </si>
  <si>
    <t xml:space="preserve">Total</t>
  </si>
  <si>
    <t xml:space="preserve">Aug-26 BASIS — ACTUAL vs ESTIMATED</t>
  </si>
  <si>
    <t xml:space="preserve">Actual (reported)</t>
  </si>
  <si>
    <t xml:space="preserve">Estimated (carried fwd)</t>
  </si>
  <si>
    <t xml:space="preserve">Total as presented</t>
  </si>
  <si>
    <t xml:space="preserve">Estimate as % of total</t>
  </si>
  <si>
    <t xml:space="preserve">Estimated on a carry-forward basis from Jul-26 actuals: LaresHH Northmoor Sentinel Landlord Let EDI. Applied only because these schemes reported nothing at all in Aug-26; actuals are always used where any exist. Replace with actuals once the feed lands.</t>
  </si>
  <si>
    <t xml:space="preserve">KEY MESSAGE</t>
  </si>
  <si>
    <t xml:space="preserve">• INCOMPLETE MONTH: August was pulled on 28 August. Effective dates 29-31 Aug are only partially populated (£25.5k vs £51.6k for the equivalent July days), so August is understated and will rise. Treat this as a run-rate read, not a closed month.</t>
  </si>
  <si>
    <t xml:space="preserve">• On an actual-plus-estimate basis premium is £404.6k, down £18.3k (-4.3%) on July. Commission down £4.6k (-4.0%), fee income down £7.5k (-9.5%).</t>
  </si>
  <si>
    <t xml:space="preserve">• Actual reported premium is £385.1k. The remaining £19.5k is the Sentinel Northmoor Landlord Let EDI feed, estimated at July's level because August has not yet reported.</t>
  </si>
  <si>
    <t xml:space="preserve">• LIKE FOR LIKE: comparing only effective dates 1-28 in both months and excluding the estimate, premium is £359.6k vs £371.2k — a gap of just £11.6k (-3.1%). Most of the headline decline is calendar timing, not lost business.</t>
  </si>
  <si>
    <t xml:space="preserve">• The July comparatives have MOVED since last month's pack: July premium is now £422.8k, not the £403.3k previously reported, because the Sentinel Let feed has since landed (£19.5k across 69 policies). Any previously circulated July figure is superseded.</t>
  </si>
  <si>
    <t xml:space="preserve">• Contributors: Meridian - Southern (+£12.3k) continues as the standout, with LaresHH Landlord Meridian product up £10.1k. Calderbrook Insurance Services Limited (+£3.9k) and Dovedale Insurance Brokers (+£1.8k) also building.</t>
  </si>
  <si>
    <t xml:space="preserve">• Detractors: Sentinel Underwriting (-£8.1k), EDI - Halden Direct - A02914 (-£7.1k), Redmayne (-£6.1k), The Dwelling Insurer (-£5.9k), EDI - Unity Insurance – B01947 (-£4.2k).</t>
  </si>
  <si>
    <t xml:space="preserve">• Redmayne fee income fell £5.3k (-10.2%) on 144 fewer policies - the largest single driver of the fee decline. Worth checking whether this is August seasonality or something structural.</t>
  </si>
  <si>
    <t xml:space="preserve">Premium, Commission &amp; Fee by Product</t>
  </si>
  <si>
    <t xml:space="preserve">Redmayne (4471) shown separately — Broker Commission retained. All other agencies grouped. Effective date basis, live business only.</t>
  </si>
  <si>
    <t xml:space="preserve">REDMAYNE (4471)</t>
  </si>
  <si>
    <t xml:space="preserve">Product / Scheme</t>
  </si>
  <si>
    <t xml:space="preserve">Comm Var</t>
  </si>
  <si>
    <t xml:space="preserve">Fee Var</t>
  </si>
  <si>
    <t xml:space="preserve">Lares HH - Kestrel Unoccupied</t>
  </si>
  <si>
    <t xml:space="preserve">Lares HH - Kestrel Landlord</t>
  </si>
  <si>
    <t xml:space="preserve">Lares HH - NMT Comparative Landlord</t>
  </si>
  <si>
    <t xml:space="preserve">Lares HH Standard Home</t>
  </si>
  <si>
    <t xml:space="preserve">Landlord Pet Damage</t>
  </si>
  <si>
    <t xml:space="preserve">Subtotal — REDMAYNE (4471)</t>
  </si>
  <si>
    <t xml:space="preserve">ALL OTHER AGENCIES</t>
  </si>
  <si>
    <t xml:space="preserve">LaresHH Standard Sentinel EDI</t>
  </si>
  <si>
    <t xml:space="preserve">LaresHH Landlord Meridian</t>
  </si>
  <si>
    <t xml:space="preserve">LaresHH Northmoor Sentinel Landlord Let EDI  [ESTIMATED — carried fwd]</t>
  </si>
  <si>
    <t xml:space="preserve">EDI - Lares HH - Unoccupied</t>
  </si>
  <si>
    <t xml:space="preserve">EDI Upload - Lares HH - Unoccupied Halden</t>
  </si>
  <si>
    <t xml:space="preserve">EDI Upload - Lares HH - Let Halden</t>
  </si>
  <si>
    <t xml:space="preserve">Subtotal — ALL OTHER AGENCIES</t>
  </si>
  <si>
    <t xml:space="preserve">GRAND TOTAL</t>
  </si>
  <si>
    <t xml:space="preserve">Contributors &amp; Detractors — Premium Movement Aug-26 vs Jul-26</t>
  </si>
  <si>
    <t xml:space="preserve">Ranked by absolute premium variance. Threshold: movements over £700. Includes estimated late-reporting business — see Summary.</t>
  </si>
  <si>
    <t xml:space="preserve">CONTRIBUTORS (premium up more than £700)</t>
  </si>
  <si>
    <t xml:space="preserve">Agency</t>
  </si>
  <si>
    <t xml:space="preserve">Premium Var</t>
  </si>
  <si>
    <t xml:space="preserve">% Change</t>
  </si>
  <si>
    <t xml:space="preserve">Meridian - Southern (4448)</t>
  </si>
  <si>
    <t xml:space="preserve">Calderbrook Insurance Services Limited (4500)</t>
  </si>
  <si>
    <t xml:space="preserve">Dovedale Insurance Brokers (4453)</t>
  </si>
  <si>
    <t xml:space="preserve">Marina Insurance (4424)</t>
  </si>
  <si>
    <t xml:space="preserve">Cover 4 You Services Ltd (4486)</t>
  </si>
  <si>
    <t xml:space="preserve">Kingsburyonline (4517)</t>
  </si>
  <si>
    <t xml:space="preserve">RM Insurance Services (4475)</t>
  </si>
  <si>
    <t xml:space="preserve">4Certain Wales (4476)</t>
  </si>
  <si>
    <t xml:space="preserve">Brantwood Insurance Bureau (4445)</t>
  </si>
  <si>
    <t xml:space="preserve">MERIDIAN LTD (4499)</t>
  </si>
  <si>
    <t xml:space="preserve">Subtotal</t>
  </si>
  <si>
    <t xml:space="preserve">DETRACTORS (premium down more than £700)</t>
  </si>
  <si>
    <t xml:space="preserve">Sentinel Underwriting (4514)</t>
  </si>
  <si>
    <t xml:space="preserve">EDI - Halden Direct - A02914 (4457)</t>
  </si>
  <si>
    <t xml:space="preserve">Redmayne (4471)</t>
  </si>
  <si>
    <t xml:space="preserve">The Dwelling Insurer (4418)</t>
  </si>
  <si>
    <t xml:space="preserve">EDI - Unity Insurance – B01947 (4430)</t>
  </si>
  <si>
    <t xml:space="preserve">NIBL – (Personal lines - West) (4543)</t>
  </si>
  <si>
    <t xml:space="preserve">Lodestone Insurance (4467)</t>
  </si>
  <si>
    <t xml:space="preserve">Landlord Lending (4474)</t>
  </si>
  <si>
    <t xml:space="preserve">Clearview (4423)</t>
  </si>
  <si>
    <t xml:space="preserve">Policy-Desk (4504)</t>
  </si>
  <si>
    <t xml:space="preserve">Safeguard Insurance Services (4461)</t>
  </si>
  <si>
    <t xml:space="preserve">Ashcroft Insurance Brokers Limited (4507)</t>
  </si>
  <si>
    <t xml:space="preserve">PRODUCT-LEVEL DRIVERS</t>
  </si>
  <si>
    <t xml:space="preserve">LaresHH Northmoor Sentinel Landlord Let EDI</t>
  </si>
  <si>
    <t xml:space="preserve">Full Agency Listing — Jul-26 vs Aug-26</t>
  </si>
  <si>
    <t xml:space="preserve">Every agency with activity in either period. Effective date basis, live business only. Includes estimated late-reporting business — see Summary.</t>
  </si>
  <si>
    <t xml:space="preserve">Covered &amp; Sorted (4420)</t>
  </si>
  <si>
    <t xml:space="preserve">NIBL – (Personal lines - East) (4542)</t>
  </si>
  <si>
    <t xml:space="preserve">B1 Insurance Services Ltd (4669)</t>
  </si>
  <si>
    <t xml:space="preserve">Heron Insurance limited (4673)</t>
  </si>
  <si>
    <t xml:space="preserve">Faraday Vale (4481)</t>
  </si>
  <si>
    <t xml:space="preserve">Ellery Insurance (4701)</t>
  </si>
  <si>
    <t xml:space="preserve">NIBL – (Personal lines - South) (4544)</t>
  </si>
  <si>
    <t xml:space="preserve">Porter Grange Insurance (4672)</t>
  </si>
  <si>
    <t xml:space="preserve">EDI - Severnbank Insurance Services - 2 - B (4541)</t>
  </si>
  <si>
    <t xml:space="preserve">EDI - Puffin Insurance Services Ltd 2 - B (4535)</t>
  </si>
  <si>
    <t xml:space="preserve">Puffin Insurance (4439)</t>
  </si>
  <si>
    <t xml:space="preserve">EDI - Dovedale Insurance Broker Ltd 2 - B (4522)</t>
  </si>
  <si>
    <t xml:space="preserve">Oakhill Financial Limited (4493)</t>
  </si>
  <si>
    <t xml:space="preserve">Anchor Insurance Brokers (4422)</t>
  </si>
  <si>
    <t xml:space="preserve">Face2Face Brokers Ltd (4501)</t>
  </si>
  <si>
    <t xml:space="preserve">Compass Insurance Services (4470)</t>
  </si>
  <si>
    <t xml:space="preserve">Elwyn Price Insurance Consultants Ltd (4497)</t>
  </si>
  <si>
    <t xml:space="preserve">Marlow Cover Ltd (4516)</t>
  </si>
  <si>
    <t xml:space="preserve">Linnet Insurance (4492)</t>
  </si>
  <si>
    <t xml:space="preserve">TOTAL</t>
  </si>
  <si>
    <t xml:space="preserve">Basis of Preparation, Assumptions &amp; Data Quality</t>
  </si>
  <si>
    <t xml:space="preserve">Read before circulating.</t>
  </si>
  <si>
    <t xml:space="preserve">Source tool</t>
  </si>
  <si>
    <t xml:space="preserve">Lares Production : LaresHH_Agency_Report (effective date basis). Chosen because this is month-end / broker reporting, not sales-completed reporting.</t>
  </si>
  <si>
    <t xml:space="preserve">Tool NOT used</t>
  </si>
  <si>
    <t xml:space="preserve">LaresHH_By_Conversion_Date — deliberately excluded. Mixing the two bases produces duplicate data.</t>
  </si>
  <si>
    <t xml:space="preserve">Data pulled</t>
  </si>
  <si>
    <t xml:space="preserve">Separate single-month calls, with a 2-minute interval between requests.</t>
  </si>
  <si>
    <t xml:space="preserve">Reporting basis</t>
  </si>
  <si>
    <t xml:space="preserve">Transactions are allocated to the period in which the policy EFFECTIVE DATE falls.</t>
  </si>
  <si>
    <t xml:space="preserve">Status filter — ASSUMPTION</t>
  </si>
  <si>
    <t xml:space="preserve">Only Status = 'Active' included. Draft rows excluded (3,743 in Jul-26, 3,167 in Aug-26); Draft rows carry a null conversion date (01/01/1900), i.e. unconverted quotes. Confirm this treatment is what you expect.</t>
  </si>
  <si>
    <t xml:space="preserve">Error rows</t>
  </si>
  <si>
    <t xml:space="preserve">Status = 'Error' rows excluded: 2 in Jul-26, 0 in Aug-26. Usually indicates an EDI feed needing attention at source.</t>
  </si>
  <si>
    <t xml:space="preserve">Transaction types</t>
  </si>
  <si>
    <t xml:space="preserve">New Business, Renewal, Adjustment and Cancellation are all included and netted. Cancellations carry negative premium and commission; cancellation FEES are largely retained (net positive), which is why fee income can hold up better than premium.</t>
  </si>
  <si>
    <t xml:space="preserve">Redmayne treatment</t>
  </si>
  <si>
    <t xml:space="preserve">Agency ref 4471 is reported entirely separately at every level because Broker Commission on this agency is retained by Lares. It is never included in the grouped 'All Other Agencies' figures.</t>
  </si>
  <si>
    <t xml:space="preserve">Product definition</t>
  </si>
  <si>
    <t xml:space="preserve">'Product' = SchemeName as returned by the report. Double spaces in scheme names have been normalised for presentation only.</t>
  </si>
  <si>
    <t xml:space="preserve">Currency</t>
  </si>
  <si>
    <t xml:space="preserve">All figures in GBP. Premium is net of tax (Tax is a separate field in the source and is not included here).</t>
  </si>
  <si>
    <t xml:space="preserve">Cell colour key</t>
  </si>
  <si>
    <t xml:space="preserve">Blue figures are values imported from the source report. Black figures are calculated by formula within this workbook.</t>
  </si>
  <si>
    <t xml:space="preserve">ESTIMATED FIGURE — not actual</t>
  </si>
  <si>
    <t xml:space="preserve">LaresHH Northmoor Sentinel Landlord Let EDI reported nothing at all in Aug-26, so its Jul-26 actuals have been carried forward as an estimate: premium £19,478.89, commission £5,649.28, fee £0.00 across 69 transactions (Sentinel Underwriting (4514)). This scheme reports late in the month. The estimate is included in all headline figures and shown separately on the Summary tab; it is NOT actual written business and must be replaced once the feed lands.</t>
  </si>
  <si>
    <t xml:space="preserve">INCOMPLETE PERIOD — action required</t>
  </si>
  <si>
    <t xml:space="preserve">August 2026 was extracted on 28 August. Effective dates 29-31 August carry only £25,518 across 126 transactions, against £51,618 across 280 for the same days in July. August is therefore understated and not directly comparable to a closed month. Re-run after month end before circulating externally.</t>
  </si>
  <si>
    <t xml:space="preserve">July comparatives restated</t>
  </si>
  <si>
    <t xml:space="preserve">July premium is now £422,828 (2,403 live policies) against £403,349 (2,334) reported in the previous pack. The difference is the Sentinel Northmoor Landlord Let EDI feed landing during August: 69 policies, £19,479 premium, £5,649 commission. July no longer requires an estimate — actuals are used.</t>
  </si>
  <si>
    <t xml:space="preserve">Estimate basis caution</t>
  </si>
  <si>
    <t xml:space="preserve">The August Sentinel Let estimate carries July actuals forward. July Sentinel Let averaged £282 premium per policy against £617 in June, so if the July feed is itself incomplete the August estimate inherits that understatement. Verify once the August feed lands.</t>
  </si>
  <si>
    <t xml:space="preserve">DEMONSTRATION DATA</t>
  </si>
  <si>
    <t xml:space="preserve">This workbook is a worked example built on synthetic figures. Agency names, agency references, scheme names and every numeric value are fictional and do not relate to any real account. It is intended to demonstrate report structure and analytical approach only.</t>
  </si>
</sst>
</file>

<file path=xl/styles.xml><?xml version="1.0" encoding="utf-8"?>
<styleSheet xmlns="http://schemas.openxmlformats.org/spreadsheetml/2006/main">
  <numFmts count="4">
    <numFmt numFmtId="164" formatCode="General"/>
    <numFmt numFmtId="165" formatCode="\£#,##0;&quot;(£&quot;#,##0\);\-"/>
    <numFmt numFmtId="166" formatCode="0.0%;\(0.0%\);\-"/>
    <numFmt numFmtId="167" formatCode="#,##0;\(#,##0\);\-"/>
  </numFmts>
  <fonts count="13">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sz val="9"/>
      <color rgb="FF595959"/>
      <name val="Arial"/>
      <family val="0"/>
      <charset val="1"/>
    </font>
    <font>
      <b val="true"/>
      <sz val="10"/>
      <name val="Arial"/>
      <family val="0"/>
      <charset val="1"/>
    </font>
    <font>
      <b val="true"/>
      <sz val="10"/>
      <color rgb="FFFFFFFF"/>
      <name val="Arial"/>
      <family val="0"/>
      <charset val="1"/>
    </font>
    <font>
      <sz val="10"/>
      <name val="Arial"/>
      <family val="0"/>
      <charset val="1"/>
    </font>
    <font>
      <sz val="10"/>
      <color rgb="FF0000FF"/>
      <name val="Arial"/>
      <family val="0"/>
      <charset val="1"/>
    </font>
    <font>
      <sz val="10"/>
      <color rgb="FFBF8F00"/>
      <name val="Arial"/>
      <family val="0"/>
      <charset val="1"/>
    </font>
    <font>
      <sz val="9"/>
      <color rgb="FFBF8F00"/>
      <name val="Arial"/>
      <family val="0"/>
      <charset val="1"/>
    </font>
    <font>
      <b val="true"/>
      <sz val="11"/>
      <color rgb="FFFFFFFF"/>
      <name val="Arial"/>
      <family val="0"/>
      <charset val="1"/>
    </font>
  </fonts>
  <fills count="9">
    <fill>
      <patternFill patternType="none"/>
    </fill>
    <fill>
      <patternFill patternType="gray125"/>
    </fill>
    <fill>
      <patternFill patternType="solid">
        <fgColor rgb="FF1F3864"/>
        <bgColor rgb="FF333333"/>
      </patternFill>
    </fill>
    <fill>
      <patternFill patternType="solid">
        <fgColor rgb="FFD9E1F2"/>
        <bgColor rgb="FFE2EFDA"/>
      </patternFill>
    </fill>
    <fill>
      <patternFill patternType="solid">
        <fgColor rgb="FFF2F2F2"/>
        <bgColor rgb="FFE2EFDA"/>
      </patternFill>
    </fill>
    <fill>
      <patternFill patternType="solid">
        <fgColor rgb="FFFFF2CC"/>
        <bgColor rgb="FFFCE4D6"/>
      </patternFill>
    </fill>
    <fill>
      <patternFill patternType="solid">
        <fgColor rgb="FFFFFF00"/>
        <bgColor rgb="FFFFFF00"/>
      </patternFill>
    </fill>
    <fill>
      <patternFill patternType="solid">
        <fgColor rgb="FFE2EFDA"/>
        <bgColor rgb="FFF2F2F2"/>
      </patternFill>
    </fill>
    <fill>
      <patternFill patternType="solid">
        <fgColor rgb="FFFCE4D6"/>
        <bgColor rgb="FFFFF2CC"/>
      </patternFill>
    </fill>
  </fills>
  <borders count="2">
    <border diagonalUp="false" diagonalDown="false">
      <left/>
      <right/>
      <top/>
      <bottom/>
      <diagonal/>
    </border>
    <border diagonalUp="false" diagonalDown="false">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left" vertical="bottom" textRotation="0" wrapText="true" indent="0" shrinkToFit="false"/>
      <protection locked="true" hidden="false"/>
    </xf>
    <xf numFmtId="164" fontId="7" fillId="2" borderId="1" xfId="0" applyFont="true" applyBorder="true" applyAlignment="true" applyProtection="false">
      <alignment horizontal="center" vertical="bottom"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5" fontId="9" fillId="5" borderId="1" xfId="0" applyFont="true" applyBorder="true" applyAlignment="false" applyProtection="false">
      <alignment horizontal="general" vertical="bottom" textRotation="0" wrapText="false" indent="0" shrinkToFit="false"/>
      <protection locked="true" hidden="false"/>
    </xf>
    <xf numFmtId="165" fontId="10" fillId="5"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5" fontId="8" fillId="5" borderId="1" xfId="0" applyFont="true" applyBorder="true" applyAlignment="false" applyProtection="false">
      <alignment horizontal="general" vertical="bottom" textRotation="0" wrapText="false" indent="0" shrinkToFit="false"/>
      <protection locked="true" hidden="false"/>
    </xf>
    <xf numFmtId="167" fontId="10" fillId="5" borderId="1" xfId="0" applyFont="true" applyBorder="true" applyAlignment="false" applyProtection="false">
      <alignment horizontal="general" vertical="bottom" textRotation="0" wrapText="fals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5" fontId="12" fillId="2" borderId="1" xfId="0" applyFont="true" applyBorder="true" applyAlignment="false" applyProtection="false">
      <alignment horizontal="general" vertical="bottom" textRotation="0" wrapText="false" indent="0" shrinkToFit="false"/>
      <protection locked="true" hidden="false"/>
    </xf>
    <xf numFmtId="167" fontId="12" fillId="2" borderId="1" xfId="0" applyFont="true" applyBorder="true" applyAlignment="false" applyProtection="false">
      <alignment horizontal="general" vertical="bottom" textRotation="0" wrapText="false" indent="0" shrinkToFit="false"/>
      <protection locked="true" hidden="false"/>
    </xf>
    <xf numFmtId="164" fontId="6" fillId="7" borderId="0" xfId="0" applyFont="true" applyBorder="false" applyAlignment="false" applyProtection="false">
      <alignment horizontal="general" vertical="bottom" textRotation="0" wrapText="false" indent="0" shrinkToFit="false"/>
      <protection locked="true" hidden="false"/>
    </xf>
    <xf numFmtId="164" fontId="6" fillId="8"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6" fillId="6" borderId="1" xfId="0" applyFont="true" applyBorder="true" applyAlignment="false" applyProtection="false">
      <alignment horizontal="general" vertical="bottom" textRotation="0" wrapText="false" indent="0" shrinkToFit="false"/>
      <protection locked="true" hidden="false"/>
    </xf>
    <xf numFmtId="164" fontId="8" fillId="6"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D6"/>
      <rgbColor rgb="FF3366FF"/>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8" min="2" style="0" width="15"/>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4" t="s">
        <v>3</v>
      </c>
      <c r="B5" s="5" t="s">
        <v>4</v>
      </c>
      <c r="C5" s="5" t="s">
        <v>5</v>
      </c>
      <c r="D5" s="5" t="s">
        <v>6</v>
      </c>
      <c r="E5" s="5" t="s">
        <v>7</v>
      </c>
      <c r="F5" s="5" t="s">
        <v>8</v>
      </c>
      <c r="G5" s="5" t="s">
        <v>9</v>
      </c>
      <c r="H5" s="5" t="s">
        <v>10</v>
      </c>
    </row>
    <row r="6" customFormat="false" ht="15" hidden="false" customHeight="false" outlineLevel="0" collapsed="false">
      <c r="A6" s="6" t="s">
        <v>11</v>
      </c>
      <c r="B6" s="7" t="n">
        <v>422827.89</v>
      </c>
      <c r="C6" s="7" t="n">
        <v>404567.13</v>
      </c>
      <c r="D6" s="8" t="n">
        <f aca="false">C6-B6</f>
        <v>-18260.76</v>
      </c>
      <c r="E6" s="9" t="n">
        <f aca="false">IFERROR(D6/ABS(B6),"")</f>
        <v>-0.0431872173805754</v>
      </c>
      <c r="F6" s="10" t="n">
        <v>2403</v>
      </c>
      <c r="G6" s="10" t="n">
        <v>2149</v>
      </c>
      <c r="H6" s="11" t="n">
        <f aca="false">G6-F6</f>
        <v>-254</v>
      </c>
    </row>
    <row r="7" customFormat="false" ht="15" hidden="false" customHeight="false" outlineLevel="0" collapsed="false">
      <c r="A7" s="6" t="s">
        <v>12</v>
      </c>
      <c r="B7" s="7" t="n">
        <v>113450.14</v>
      </c>
      <c r="C7" s="7" t="n">
        <v>108862.16</v>
      </c>
      <c r="D7" s="8" t="n">
        <f aca="false">C7-B7</f>
        <v>-4587.98</v>
      </c>
      <c r="E7" s="9" t="n">
        <f aca="false">IFERROR(D7/ABS(B7),"")</f>
        <v>-0.0404404965917186</v>
      </c>
      <c r="F7" s="11"/>
      <c r="G7" s="11"/>
      <c r="H7" s="11"/>
    </row>
    <row r="8" customFormat="false" ht="15" hidden="false" customHeight="false" outlineLevel="0" collapsed="false">
      <c r="A8" s="6" t="s">
        <v>13</v>
      </c>
      <c r="B8" s="7" t="n">
        <v>79419.67</v>
      </c>
      <c r="C8" s="7" t="n">
        <v>71910.43</v>
      </c>
      <c r="D8" s="8" t="n">
        <f aca="false">C8-B8</f>
        <v>-7509.24000000001</v>
      </c>
      <c r="E8" s="9" t="n">
        <f aca="false">IFERROR(D8/ABS(B8),"")</f>
        <v>-0.0945513875844612</v>
      </c>
      <c r="F8" s="11"/>
      <c r="G8" s="11"/>
      <c r="H8" s="11"/>
    </row>
    <row r="9" customFormat="false" ht="15" hidden="false" customHeight="false" outlineLevel="0" collapsed="false">
      <c r="A9" s="12" t="s">
        <v>14</v>
      </c>
      <c r="B9" s="13" t="n">
        <f aca="false">B7+B8</f>
        <v>192869.81</v>
      </c>
      <c r="C9" s="13" t="n">
        <f aca="false">C7+C8</f>
        <v>180772.59</v>
      </c>
      <c r="D9" s="13" t="n">
        <f aca="false">C9-B9</f>
        <v>-12097.22</v>
      </c>
      <c r="E9" s="14" t="n">
        <f aca="false">IFERROR(D9/ABS(B9),"")</f>
        <v>-0.0627222062384984</v>
      </c>
      <c r="F9" s="15"/>
      <c r="G9" s="15"/>
      <c r="H9" s="15"/>
    </row>
    <row r="12" customFormat="false" ht="15" hidden="false" customHeight="false" outlineLevel="0" collapsed="false">
      <c r="A12" s="3" t="s">
        <v>15</v>
      </c>
    </row>
    <row r="13" customFormat="false" ht="15" hidden="false" customHeight="false" outlineLevel="0" collapsed="false">
      <c r="A13" s="4" t="s">
        <v>16</v>
      </c>
      <c r="B13" s="5" t="s">
        <v>17</v>
      </c>
      <c r="C13" s="5" t="s">
        <v>18</v>
      </c>
      <c r="D13" s="5" t="s">
        <v>19</v>
      </c>
      <c r="E13" s="5" t="s">
        <v>20</v>
      </c>
      <c r="F13" s="5" t="s">
        <v>21</v>
      </c>
      <c r="G13" s="5" t="s">
        <v>22</v>
      </c>
      <c r="H13" s="5" t="s">
        <v>23</v>
      </c>
    </row>
    <row r="14" customFormat="false" ht="15" hidden="false" customHeight="false" outlineLevel="0" collapsed="false">
      <c r="A14" s="6" t="s">
        <v>24</v>
      </c>
      <c r="B14" s="7" t="n">
        <v>106324.82</v>
      </c>
      <c r="C14" s="7" t="n">
        <v>100211.65</v>
      </c>
      <c r="D14" s="8" t="n">
        <f aca="false">C14-B14</f>
        <v>-6113.17000000001</v>
      </c>
      <c r="E14" s="7" t="n">
        <v>23667.28</v>
      </c>
      <c r="F14" s="7" t="n">
        <v>22140.1</v>
      </c>
      <c r="G14" s="7" t="n">
        <v>52342.64</v>
      </c>
      <c r="H14" s="7" t="n">
        <v>47013.06</v>
      </c>
    </row>
    <row r="15" customFormat="false" ht="15" hidden="false" customHeight="false" outlineLevel="0" collapsed="false">
      <c r="A15" s="6" t="s">
        <v>25</v>
      </c>
      <c r="B15" s="7" t="n">
        <v>316503.07</v>
      </c>
      <c r="C15" s="7" t="n">
        <v>304355.48</v>
      </c>
      <c r="D15" s="8" t="n">
        <f aca="false">C15-B15</f>
        <v>-12147.59</v>
      </c>
      <c r="E15" s="7" t="n">
        <v>89782.86</v>
      </c>
      <c r="F15" s="7" t="n">
        <v>86722.06</v>
      </c>
      <c r="G15" s="7" t="n">
        <v>27077.03</v>
      </c>
      <c r="H15" s="7" t="n">
        <v>24897.37</v>
      </c>
    </row>
    <row r="16" customFormat="false" ht="15" hidden="false" customHeight="false" outlineLevel="0" collapsed="false">
      <c r="A16" s="12" t="s">
        <v>26</v>
      </c>
      <c r="B16" s="13" t="n">
        <f aca="false">SUM(B14:B15)</f>
        <v>422827.89</v>
      </c>
      <c r="C16" s="13" t="n">
        <f aca="false">SUM(C14:C15)</f>
        <v>404567.13</v>
      </c>
      <c r="D16" s="13" t="n">
        <f aca="false">SUM(D14:D15)</f>
        <v>-18260.76</v>
      </c>
      <c r="E16" s="13" t="n">
        <f aca="false">SUM(E14:E15)</f>
        <v>113450.14</v>
      </c>
      <c r="F16" s="13" t="n">
        <f aca="false">SUM(F14:F15)</f>
        <v>108862.16</v>
      </c>
      <c r="G16" s="13" t="n">
        <f aca="false">SUM(G14:G15)</f>
        <v>79419.67</v>
      </c>
      <c r="H16" s="13" t="n">
        <f aca="false">SUM(H14:H15)</f>
        <v>71910.43</v>
      </c>
    </row>
    <row r="19" customFormat="false" ht="15" hidden="false" customHeight="false" outlineLevel="0" collapsed="false">
      <c r="A19" s="16" t="s">
        <v>27</v>
      </c>
    </row>
    <row r="20" customFormat="false" ht="23.85" hidden="false" customHeight="false" outlineLevel="0" collapsed="false">
      <c r="A20" s="4" t="s">
        <v>3</v>
      </c>
      <c r="B20" s="5" t="s">
        <v>28</v>
      </c>
      <c r="C20" s="5" t="s">
        <v>29</v>
      </c>
      <c r="D20" s="5" t="s">
        <v>30</v>
      </c>
      <c r="E20" s="5" t="s">
        <v>31</v>
      </c>
    </row>
    <row r="21" customFormat="false" ht="15" hidden="false" customHeight="false" outlineLevel="0" collapsed="false">
      <c r="A21" s="17" t="s">
        <v>11</v>
      </c>
      <c r="B21" s="18" t="n">
        <v>385088.24</v>
      </c>
      <c r="C21" s="19" t="n">
        <v>19478.89</v>
      </c>
      <c r="D21" s="20" t="n">
        <f aca="false">B21+C21</f>
        <v>404567.13</v>
      </c>
      <c r="E21" s="9" t="n">
        <f aca="false">IFERROR(C21/D21,"")</f>
        <v>0.0481474854370893</v>
      </c>
    </row>
    <row r="22" customFormat="false" ht="15" hidden="false" customHeight="false" outlineLevel="0" collapsed="false">
      <c r="A22" s="17" t="s">
        <v>12</v>
      </c>
      <c r="B22" s="18" t="n">
        <v>103212.88</v>
      </c>
      <c r="C22" s="19" t="n">
        <v>5649.28</v>
      </c>
      <c r="D22" s="20" t="n">
        <f aca="false">B22+C22</f>
        <v>108862.16</v>
      </c>
      <c r="E22" s="9" t="n">
        <f aca="false">IFERROR(C22/D22,"")</f>
        <v>0.0518938812163933</v>
      </c>
    </row>
    <row r="23" customFormat="false" ht="15" hidden="false" customHeight="false" outlineLevel="0" collapsed="false">
      <c r="A23" s="17" t="s">
        <v>13</v>
      </c>
      <c r="B23" s="18" t="n">
        <v>71910.43</v>
      </c>
      <c r="C23" s="19" t="n">
        <v>0</v>
      </c>
      <c r="D23" s="20" t="n">
        <f aca="false">B23+C23</f>
        <v>71910.43</v>
      </c>
      <c r="E23" s="9" t="n">
        <f aca="false">IFERROR(C23/D23,"")</f>
        <v>0</v>
      </c>
    </row>
    <row r="24" customFormat="false" ht="15" hidden="false" customHeight="false" outlineLevel="0" collapsed="false">
      <c r="A24" s="21" t="s">
        <v>32</v>
      </c>
    </row>
    <row r="28" customFormat="false" ht="15" hidden="false" customHeight="false" outlineLevel="0" collapsed="false">
      <c r="A28" s="22" t="s">
        <v>33</v>
      </c>
    </row>
    <row r="29" customFormat="false" ht="15" hidden="false" customHeight="false" outlineLevel="0" collapsed="false">
      <c r="A29" s="23" t="s">
        <v>34</v>
      </c>
    </row>
    <row r="30" customFormat="false" ht="15" hidden="false" customHeight="false" outlineLevel="0" collapsed="false">
      <c r="A30" s="23" t="s">
        <v>35</v>
      </c>
    </row>
    <row r="31" customFormat="false" ht="15" hidden="false" customHeight="false" outlineLevel="0" collapsed="false">
      <c r="A31" s="23" t="s">
        <v>36</v>
      </c>
    </row>
    <row r="32" customFormat="false" ht="15" hidden="false" customHeight="false" outlineLevel="0" collapsed="false">
      <c r="A32" s="23" t="s">
        <v>37</v>
      </c>
    </row>
    <row r="33" customFormat="false" ht="15" hidden="false" customHeight="false" outlineLevel="0" collapsed="false">
      <c r="A33" s="23" t="s">
        <v>38</v>
      </c>
    </row>
    <row r="34" customFormat="false" ht="15" hidden="false" customHeight="false" outlineLevel="0" collapsed="false">
      <c r="A34" s="23" t="s">
        <v>39</v>
      </c>
    </row>
    <row r="35" customFormat="false" ht="15" hidden="false" customHeight="false" outlineLevel="0" collapsed="false">
      <c r="A35" s="23" t="s">
        <v>40</v>
      </c>
    </row>
    <row r="36" customFormat="false" ht="15" hidden="false" customHeight="false" outlineLevel="0" collapsed="false">
      <c r="A36" s="23" t="s">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1" min="2" style="0" width="13"/>
  </cols>
  <sheetData>
    <row r="1" customFormat="false" ht="17.35" hidden="false" customHeight="false" outlineLevel="0" collapsed="false">
      <c r="A1" s="1" t="s">
        <v>42</v>
      </c>
    </row>
    <row r="2" customFormat="false" ht="15" hidden="false" customHeight="false" outlineLevel="0" collapsed="false">
      <c r="A2" s="2" t="s">
        <v>43</v>
      </c>
    </row>
    <row r="4" customFormat="false" ht="15" hidden="false" customHeight="false" outlineLevel="0" collapsed="false">
      <c r="A4" s="3" t="s">
        <v>44</v>
      </c>
    </row>
    <row r="5" customFormat="false" ht="23.85" hidden="false" customHeight="false" outlineLevel="0" collapsed="false">
      <c r="A5" s="4" t="s">
        <v>45</v>
      </c>
      <c r="B5" s="5" t="s">
        <v>17</v>
      </c>
      <c r="C5" s="5" t="s">
        <v>18</v>
      </c>
      <c r="D5" s="5" t="s">
        <v>19</v>
      </c>
      <c r="E5" s="5" t="s">
        <v>20</v>
      </c>
      <c r="F5" s="5" t="s">
        <v>21</v>
      </c>
      <c r="G5" s="5" t="s">
        <v>46</v>
      </c>
      <c r="H5" s="5" t="s">
        <v>22</v>
      </c>
      <c r="I5" s="5" t="s">
        <v>23</v>
      </c>
      <c r="J5" s="5" t="s">
        <v>47</v>
      </c>
      <c r="K5" s="5" t="s">
        <v>9</v>
      </c>
    </row>
    <row r="6" customFormat="false" ht="15" hidden="false" customHeight="false" outlineLevel="0" collapsed="false">
      <c r="A6" s="6" t="s">
        <v>48</v>
      </c>
      <c r="B6" s="7" t="n">
        <v>58629.18</v>
      </c>
      <c r="C6" s="7" t="n">
        <v>56956.22</v>
      </c>
      <c r="D6" s="8" t="n">
        <f aca="false">C6-B6</f>
        <v>-1672.96</v>
      </c>
      <c r="E6" s="7" t="n">
        <v>13281.51</v>
      </c>
      <c r="F6" s="7" t="n">
        <v>12759.37</v>
      </c>
      <c r="G6" s="8" t="n">
        <f aca="false">F6-E6</f>
        <v>-522.139999999999</v>
      </c>
      <c r="H6" s="7" t="n">
        <v>38627.02</v>
      </c>
      <c r="I6" s="7" t="n">
        <v>33651.32</v>
      </c>
      <c r="J6" s="8" t="n">
        <f aca="false">I6-H6</f>
        <v>-4975.7</v>
      </c>
      <c r="K6" s="10" t="n">
        <v>538</v>
      </c>
    </row>
    <row r="7" customFormat="false" ht="15" hidden="false" customHeight="false" outlineLevel="0" collapsed="false">
      <c r="A7" s="6" t="s">
        <v>49</v>
      </c>
      <c r="B7" s="7" t="n">
        <v>25654.78</v>
      </c>
      <c r="C7" s="7" t="n">
        <v>22729.24</v>
      </c>
      <c r="D7" s="8" t="n">
        <f aca="false">C7-B7</f>
        <v>-2925.54</v>
      </c>
      <c r="E7" s="7" t="n">
        <v>6151.96</v>
      </c>
      <c r="F7" s="7" t="n">
        <v>5254.83</v>
      </c>
      <c r="G7" s="8" t="n">
        <f aca="false">F7-E7</f>
        <v>-897.13</v>
      </c>
      <c r="H7" s="7" t="n">
        <v>10859.29</v>
      </c>
      <c r="I7" s="7" t="n">
        <v>10171.5</v>
      </c>
      <c r="J7" s="8" t="n">
        <f aca="false">I7-H7</f>
        <v>-687.790000000001</v>
      </c>
      <c r="K7" s="10" t="n">
        <v>148</v>
      </c>
    </row>
    <row r="8" customFormat="false" ht="15" hidden="false" customHeight="false" outlineLevel="0" collapsed="false">
      <c r="A8" s="6" t="s">
        <v>50</v>
      </c>
      <c r="B8" s="7" t="n">
        <v>21009.84</v>
      </c>
      <c r="C8" s="7" t="n">
        <v>18185.66</v>
      </c>
      <c r="D8" s="8" t="n">
        <f aca="false">C8-B8</f>
        <v>-2824.18</v>
      </c>
      <c r="E8" s="7" t="n">
        <v>3999.03</v>
      </c>
      <c r="F8" s="7" t="n">
        <v>3569.01</v>
      </c>
      <c r="G8" s="8" t="n">
        <f aca="false">F8-E8</f>
        <v>-430.02</v>
      </c>
      <c r="H8" s="7" t="n">
        <v>2796.47</v>
      </c>
      <c r="I8" s="7" t="n">
        <v>3096.75</v>
      </c>
      <c r="J8" s="8" t="n">
        <f aca="false">I8-H8</f>
        <v>300.28</v>
      </c>
      <c r="K8" s="10" t="n">
        <v>84</v>
      </c>
    </row>
    <row r="9" customFormat="false" ht="15" hidden="false" customHeight="false" outlineLevel="0" collapsed="false">
      <c r="A9" s="6" t="s">
        <v>51</v>
      </c>
      <c r="B9" s="7" t="n">
        <v>869.95</v>
      </c>
      <c r="C9" s="7" t="n">
        <v>2340.53</v>
      </c>
      <c r="D9" s="8" t="n">
        <f aca="false">C9-B9</f>
        <v>1470.58</v>
      </c>
      <c r="E9" s="7" t="n">
        <v>207.83</v>
      </c>
      <c r="F9" s="7" t="n">
        <v>556.89</v>
      </c>
      <c r="G9" s="8" t="n">
        <f aca="false">F9-E9</f>
        <v>349.06</v>
      </c>
      <c r="H9" s="7" t="n">
        <v>59.86</v>
      </c>
      <c r="I9" s="7" t="n">
        <v>93.49</v>
      </c>
      <c r="J9" s="8" t="n">
        <f aca="false">I9-H9</f>
        <v>33.63</v>
      </c>
      <c r="K9" s="10" t="n">
        <v>5</v>
      </c>
    </row>
    <row r="10" customFormat="false" ht="15" hidden="false" customHeight="false" outlineLevel="0" collapsed="false">
      <c r="A10" s="6" t="s">
        <v>52</v>
      </c>
      <c r="B10" s="7" t="n">
        <v>161.07</v>
      </c>
      <c r="C10" s="7" t="n">
        <v>0</v>
      </c>
      <c r="D10" s="8" t="n">
        <f aca="false">C10-B10</f>
        <v>-161.07</v>
      </c>
      <c r="E10" s="7" t="n">
        <v>26.95</v>
      </c>
      <c r="F10" s="7" t="n">
        <v>0</v>
      </c>
      <c r="G10" s="8" t="n">
        <f aca="false">F10-E10</f>
        <v>-26.95</v>
      </c>
      <c r="H10" s="7" t="n">
        <v>0</v>
      </c>
      <c r="I10" s="7" t="n">
        <v>0</v>
      </c>
      <c r="J10" s="8" t="n">
        <f aca="false">I10-H10</f>
        <v>0</v>
      </c>
      <c r="K10" s="10" t="n">
        <v>0</v>
      </c>
    </row>
    <row r="11" customFormat="false" ht="15" hidden="false" customHeight="false" outlineLevel="0" collapsed="false">
      <c r="A11" s="12" t="s">
        <v>53</v>
      </c>
      <c r="B11" s="13" t="n">
        <f aca="false">SUM(B6:B10)</f>
        <v>106324.82</v>
      </c>
      <c r="C11" s="13" t="n">
        <f aca="false">SUM(C6:C10)</f>
        <v>100211.65</v>
      </c>
      <c r="D11" s="13" t="n">
        <f aca="false">SUM(D6:D10)</f>
        <v>-6113.17</v>
      </c>
      <c r="E11" s="13" t="n">
        <f aca="false">SUM(E6:E10)</f>
        <v>23667.28</v>
      </c>
      <c r="F11" s="13" t="n">
        <f aca="false">SUM(F6:F10)</f>
        <v>22140.1</v>
      </c>
      <c r="G11" s="13" t="n">
        <f aca="false">SUM(G6:G10)</f>
        <v>-1527.18</v>
      </c>
      <c r="H11" s="13" t="n">
        <f aca="false">SUM(H6:H10)</f>
        <v>52342.64</v>
      </c>
      <c r="I11" s="13" t="n">
        <f aca="false">SUM(I6:I10)</f>
        <v>47013.06</v>
      </c>
      <c r="J11" s="13" t="n">
        <f aca="false">SUM(J6:J10)</f>
        <v>-5329.58</v>
      </c>
      <c r="K11" s="15" t="n">
        <f aca="false">SUM(K6:K10)</f>
        <v>775</v>
      </c>
    </row>
    <row r="13" customFormat="false" ht="15" hidden="false" customHeight="false" outlineLevel="0" collapsed="false">
      <c r="A13" s="3" t="s">
        <v>54</v>
      </c>
    </row>
    <row r="14" customFormat="false" ht="23.85" hidden="false" customHeight="false" outlineLevel="0" collapsed="false">
      <c r="A14" s="4" t="s">
        <v>45</v>
      </c>
      <c r="B14" s="5" t="s">
        <v>17</v>
      </c>
      <c r="C14" s="5" t="s">
        <v>18</v>
      </c>
      <c r="D14" s="5" t="s">
        <v>19</v>
      </c>
      <c r="E14" s="5" t="s">
        <v>20</v>
      </c>
      <c r="F14" s="5" t="s">
        <v>21</v>
      </c>
      <c r="G14" s="5" t="s">
        <v>46</v>
      </c>
      <c r="H14" s="5" t="s">
        <v>22</v>
      </c>
      <c r="I14" s="5" t="s">
        <v>23</v>
      </c>
      <c r="J14" s="5" t="s">
        <v>47</v>
      </c>
      <c r="K14" s="5" t="s">
        <v>9</v>
      </c>
    </row>
    <row r="15" customFormat="false" ht="15" hidden="false" customHeight="false" outlineLevel="0" collapsed="false">
      <c r="A15" s="6" t="s">
        <v>55</v>
      </c>
      <c r="B15" s="7" t="n">
        <v>176300.56</v>
      </c>
      <c r="C15" s="7" t="n">
        <v>168151.7</v>
      </c>
      <c r="D15" s="8" t="n">
        <f aca="false">C15-B15</f>
        <v>-8148.85999999999</v>
      </c>
      <c r="E15" s="7" t="n">
        <v>54206.53</v>
      </c>
      <c r="F15" s="7" t="n">
        <v>51885.59</v>
      </c>
      <c r="G15" s="8" t="n">
        <f aca="false">F15-E15</f>
        <v>-2320.94</v>
      </c>
      <c r="H15" s="7" t="n">
        <v>0</v>
      </c>
      <c r="I15" s="7" t="n">
        <v>0</v>
      </c>
      <c r="J15" s="8" t="n">
        <f aca="false">I15-H15</f>
        <v>0</v>
      </c>
      <c r="K15" s="10" t="n">
        <v>564</v>
      </c>
    </row>
    <row r="16" customFormat="false" ht="15" hidden="false" customHeight="false" outlineLevel="0" collapsed="false">
      <c r="A16" s="6" t="s">
        <v>48</v>
      </c>
      <c r="B16" s="7" t="n">
        <v>50580.25</v>
      </c>
      <c r="C16" s="7" t="n">
        <v>53367.97</v>
      </c>
      <c r="D16" s="8" t="n">
        <f aca="false">C16-B16</f>
        <v>2787.72</v>
      </c>
      <c r="E16" s="7" t="n">
        <v>12038.83</v>
      </c>
      <c r="F16" s="7" t="n">
        <v>12374.57</v>
      </c>
      <c r="G16" s="8" t="n">
        <f aca="false">F16-E16</f>
        <v>335.74</v>
      </c>
      <c r="H16" s="7" t="n">
        <v>12371.6</v>
      </c>
      <c r="I16" s="7" t="n">
        <v>13262.81</v>
      </c>
      <c r="J16" s="8" t="n">
        <f aca="false">I16-H16</f>
        <v>891.209999999999</v>
      </c>
      <c r="K16" s="10" t="n">
        <v>330</v>
      </c>
    </row>
    <row r="17" customFormat="false" ht="15" hidden="false" customHeight="false" outlineLevel="0" collapsed="false">
      <c r="A17" s="6" t="s">
        <v>56</v>
      </c>
      <c r="B17" s="7" t="n">
        <v>19163.15</v>
      </c>
      <c r="C17" s="7" t="n">
        <v>29247.87</v>
      </c>
      <c r="D17" s="8" t="n">
        <f aca="false">C17-B17</f>
        <v>10084.72</v>
      </c>
      <c r="E17" s="7" t="n">
        <v>5978.64</v>
      </c>
      <c r="F17" s="7" t="n">
        <v>8983.93</v>
      </c>
      <c r="G17" s="8" t="n">
        <f aca="false">F17-E17</f>
        <v>3005.29</v>
      </c>
      <c r="H17" s="7" t="n">
        <v>1533.37</v>
      </c>
      <c r="I17" s="7" t="n">
        <v>2597.35</v>
      </c>
      <c r="J17" s="8" t="n">
        <f aca="false">I17-H17</f>
        <v>1063.98</v>
      </c>
      <c r="K17" s="10" t="n">
        <v>163</v>
      </c>
    </row>
    <row r="18" customFormat="false" ht="15" hidden="false" customHeight="false" outlineLevel="0" collapsed="false">
      <c r="A18" s="24" t="s">
        <v>57</v>
      </c>
      <c r="B18" s="18" t="n">
        <v>19478.89</v>
      </c>
      <c r="C18" s="19" t="n">
        <v>19478.89</v>
      </c>
      <c r="D18" s="25" t="n">
        <f aca="false">C18-B18</f>
        <v>0</v>
      </c>
      <c r="E18" s="18" t="n">
        <v>5649.28</v>
      </c>
      <c r="F18" s="19" t="n">
        <v>5649.28</v>
      </c>
      <c r="G18" s="25" t="n">
        <f aca="false">F18-E18</f>
        <v>0</v>
      </c>
      <c r="H18" s="18" t="n">
        <v>0</v>
      </c>
      <c r="I18" s="19" t="n">
        <v>0</v>
      </c>
      <c r="J18" s="25" t="n">
        <f aca="false">I18-H18</f>
        <v>0</v>
      </c>
      <c r="K18" s="26" t="n">
        <v>69</v>
      </c>
    </row>
    <row r="19" customFormat="false" ht="15" hidden="false" customHeight="false" outlineLevel="0" collapsed="false">
      <c r="A19" s="6" t="s">
        <v>58</v>
      </c>
      <c r="B19" s="7" t="n">
        <v>17442.74</v>
      </c>
      <c r="C19" s="7" t="n">
        <v>9851.96</v>
      </c>
      <c r="D19" s="8" t="n">
        <f aca="false">C19-B19</f>
        <v>-7590.78</v>
      </c>
      <c r="E19" s="7" t="n">
        <v>4092.2</v>
      </c>
      <c r="F19" s="7" t="n">
        <v>2267.08</v>
      </c>
      <c r="G19" s="8" t="n">
        <f aca="false">F19-E19</f>
        <v>-1825.12</v>
      </c>
      <c r="H19" s="7" t="n">
        <v>4495.52</v>
      </c>
      <c r="I19" s="7" t="n">
        <v>2163.66</v>
      </c>
      <c r="J19" s="8" t="n">
        <f aca="false">I19-H19</f>
        <v>-2331.86</v>
      </c>
      <c r="K19" s="10" t="n">
        <v>58</v>
      </c>
    </row>
    <row r="20" customFormat="false" ht="15" hidden="false" customHeight="false" outlineLevel="0" collapsed="false">
      <c r="A20" s="6" t="s">
        <v>49</v>
      </c>
      <c r="B20" s="7" t="n">
        <v>9984.27</v>
      </c>
      <c r="C20" s="7" t="n">
        <v>11339.01</v>
      </c>
      <c r="D20" s="8" t="n">
        <f aca="false">C20-B20</f>
        <v>1354.74</v>
      </c>
      <c r="E20" s="7" t="n">
        <v>2167.2</v>
      </c>
      <c r="F20" s="7" t="n">
        <v>2462.61</v>
      </c>
      <c r="G20" s="8" t="n">
        <f aca="false">F20-E20</f>
        <v>295.41</v>
      </c>
      <c r="H20" s="7" t="n">
        <v>2134.77</v>
      </c>
      <c r="I20" s="7" t="n">
        <v>2245.55</v>
      </c>
      <c r="J20" s="8" t="n">
        <f aca="false">I20-H20</f>
        <v>110.78</v>
      </c>
      <c r="K20" s="10" t="n">
        <v>57</v>
      </c>
    </row>
    <row r="21" customFormat="false" ht="15" hidden="false" customHeight="false" outlineLevel="0" collapsed="false">
      <c r="A21" s="6" t="s">
        <v>59</v>
      </c>
      <c r="B21" s="7" t="n">
        <v>11154</v>
      </c>
      <c r="C21" s="7" t="n">
        <v>6046.17</v>
      </c>
      <c r="D21" s="8" t="n">
        <f aca="false">C21-B21</f>
        <v>-5107.83</v>
      </c>
      <c r="E21" s="7" t="n">
        <v>2705.51</v>
      </c>
      <c r="F21" s="7" t="n">
        <v>1473.93</v>
      </c>
      <c r="G21" s="8" t="n">
        <f aca="false">F21-E21</f>
        <v>-1231.58</v>
      </c>
      <c r="H21" s="7" t="n">
        <v>4458.95</v>
      </c>
      <c r="I21" s="7" t="n">
        <v>2931.63</v>
      </c>
      <c r="J21" s="8" t="n">
        <f aca="false">I21-H21</f>
        <v>-1527.32</v>
      </c>
      <c r="K21" s="10" t="n">
        <v>93</v>
      </c>
    </row>
    <row r="22" customFormat="false" ht="15" hidden="false" customHeight="false" outlineLevel="0" collapsed="false">
      <c r="A22" s="6" t="s">
        <v>60</v>
      </c>
      <c r="B22" s="7" t="n">
        <v>7621.24</v>
      </c>
      <c r="C22" s="7" t="n">
        <v>6232.85</v>
      </c>
      <c r="D22" s="8" t="n">
        <f aca="false">C22-B22</f>
        <v>-1388.39</v>
      </c>
      <c r="E22" s="7" t="n">
        <v>1822.8</v>
      </c>
      <c r="F22" s="7" t="n">
        <v>1483.96</v>
      </c>
      <c r="G22" s="8" t="n">
        <f aca="false">F22-E22</f>
        <v>-338.84</v>
      </c>
      <c r="H22" s="7" t="n">
        <v>1751.32</v>
      </c>
      <c r="I22" s="7" t="n">
        <v>1603.86</v>
      </c>
      <c r="J22" s="8" t="n">
        <f aca="false">I22-H22</f>
        <v>-147.46</v>
      </c>
      <c r="K22" s="10" t="n">
        <v>38</v>
      </c>
    </row>
    <row r="23" customFormat="false" ht="15" hidden="false" customHeight="false" outlineLevel="0" collapsed="false">
      <c r="A23" s="6" t="s">
        <v>50</v>
      </c>
      <c r="B23" s="7" t="n">
        <v>4166.45</v>
      </c>
      <c r="C23" s="7" t="n">
        <v>183.16</v>
      </c>
      <c r="D23" s="8" t="n">
        <f aca="false">C23-B23</f>
        <v>-3983.29</v>
      </c>
      <c r="E23" s="7" t="n">
        <v>984.02</v>
      </c>
      <c r="F23" s="7" t="n">
        <v>37.96</v>
      </c>
      <c r="G23" s="8" t="n">
        <f aca="false">F23-E23</f>
        <v>-946.06</v>
      </c>
      <c r="H23" s="7" t="n">
        <v>206.26</v>
      </c>
      <c r="I23" s="7" t="n">
        <v>45.08</v>
      </c>
      <c r="J23" s="8" t="n">
        <f aca="false">I23-H23</f>
        <v>-161.18</v>
      </c>
      <c r="K23" s="10" t="n">
        <v>1</v>
      </c>
    </row>
    <row r="24" customFormat="false" ht="15" hidden="false" customHeight="false" outlineLevel="0" collapsed="false">
      <c r="A24" s="6" t="s">
        <v>51</v>
      </c>
      <c r="B24" s="7" t="n">
        <v>611.52</v>
      </c>
      <c r="C24" s="7" t="n">
        <v>455.9</v>
      </c>
      <c r="D24" s="8" t="n">
        <f aca="false">C24-B24</f>
        <v>-155.62</v>
      </c>
      <c r="E24" s="7" t="n">
        <v>137.85</v>
      </c>
      <c r="F24" s="7" t="n">
        <v>103.15</v>
      </c>
      <c r="G24" s="8" t="n">
        <f aca="false">F24-E24</f>
        <v>-34.7</v>
      </c>
      <c r="H24" s="7" t="n">
        <v>125.24</v>
      </c>
      <c r="I24" s="7" t="n">
        <v>47.43</v>
      </c>
      <c r="J24" s="8" t="n">
        <f aca="false">I24-H24</f>
        <v>-77.81</v>
      </c>
      <c r="K24" s="10" t="n">
        <v>1</v>
      </c>
    </row>
    <row r="25" customFormat="false" ht="15" hidden="false" customHeight="false" outlineLevel="0" collapsed="false">
      <c r="A25" s="12" t="s">
        <v>61</v>
      </c>
      <c r="B25" s="13" t="n">
        <f aca="false">SUM(B15:B24)</f>
        <v>316503.07</v>
      </c>
      <c r="C25" s="13" t="n">
        <f aca="false">SUM(C15:C24)</f>
        <v>304355.48</v>
      </c>
      <c r="D25" s="13" t="n">
        <f aca="false">SUM(D15:D24)</f>
        <v>-12147.59</v>
      </c>
      <c r="E25" s="13" t="n">
        <f aca="false">SUM(E15:E24)</f>
        <v>89782.86</v>
      </c>
      <c r="F25" s="13" t="n">
        <f aca="false">SUM(F15:F24)</f>
        <v>86722.06</v>
      </c>
      <c r="G25" s="13" t="n">
        <f aca="false">SUM(G15:G24)</f>
        <v>-3060.8</v>
      </c>
      <c r="H25" s="13" t="n">
        <f aca="false">SUM(H15:H24)</f>
        <v>27077.03</v>
      </c>
      <c r="I25" s="13" t="n">
        <f aca="false">SUM(I15:I24)</f>
        <v>24897.37</v>
      </c>
      <c r="J25" s="13" t="n">
        <f aca="false">SUM(J15:J24)</f>
        <v>-2179.66</v>
      </c>
      <c r="K25" s="15" t="n">
        <f aca="false">SUM(K15:K24)</f>
        <v>1374</v>
      </c>
    </row>
    <row r="27" customFormat="false" ht="15" hidden="false" customHeight="false" outlineLevel="0" collapsed="false">
      <c r="A27" s="27" t="s">
        <v>62</v>
      </c>
      <c r="B27" s="28" t="n">
        <f aca="false">B11+B25</f>
        <v>422827.89</v>
      </c>
      <c r="C27" s="28" t="n">
        <f aca="false">C11+C25</f>
        <v>404567.13</v>
      </c>
      <c r="D27" s="28" t="n">
        <f aca="false">D11+D25</f>
        <v>-18260.76</v>
      </c>
      <c r="E27" s="28" t="n">
        <f aca="false">E11+E25</f>
        <v>113450.14</v>
      </c>
      <c r="F27" s="28" t="n">
        <f aca="false">F11+F25</f>
        <v>108862.16</v>
      </c>
      <c r="G27" s="28" t="n">
        <f aca="false">G11+G25</f>
        <v>-4587.98</v>
      </c>
      <c r="H27" s="28" t="n">
        <f aca="false">H11+H25</f>
        <v>79419.67</v>
      </c>
      <c r="I27" s="28" t="n">
        <f aca="false">I11+I25</f>
        <v>71910.43</v>
      </c>
      <c r="J27" s="28" t="n">
        <f aca="false">J11+J25</f>
        <v>-7509.24</v>
      </c>
      <c r="K27" s="29" t="n">
        <f aca="false">K11+K25</f>
        <v>2149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7" min="2" style="0" width="15"/>
  </cols>
  <sheetData>
    <row r="1" customFormat="false" ht="17.35" hidden="false" customHeight="false" outlineLevel="0" collapsed="false">
      <c r="A1" s="1" t="s">
        <v>63</v>
      </c>
    </row>
    <row r="2" customFormat="false" ht="15" hidden="false" customHeight="false" outlineLevel="0" collapsed="false">
      <c r="A2" s="2" t="s">
        <v>64</v>
      </c>
    </row>
    <row r="4" customFormat="false" ht="15" hidden="false" customHeight="false" outlineLevel="0" collapsed="false">
      <c r="A4" s="30" t="s">
        <v>65</v>
      </c>
    </row>
    <row r="5" customFormat="false" ht="15" hidden="false" customHeight="false" outlineLevel="0" collapsed="false">
      <c r="A5" s="4" t="s">
        <v>66</v>
      </c>
      <c r="B5" s="5" t="s">
        <v>17</v>
      </c>
      <c r="C5" s="5" t="s">
        <v>18</v>
      </c>
      <c r="D5" s="5" t="s">
        <v>67</v>
      </c>
      <c r="E5" s="5" t="s">
        <v>46</v>
      </c>
      <c r="F5" s="5" t="s">
        <v>47</v>
      </c>
      <c r="G5" s="5" t="s">
        <v>68</v>
      </c>
    </row>
    <row r="6" customFormat="false" ht="15" hidden="false" customHeight="false" outlineLevel="0" collapsed="false">
      <c r="A6" s="6" t="s">
        <v>69</v>
      </c>
      <c r="B6" s="7" t="n">
        <v>44138.26</v>
      </c>
      <c r="C6" s="7" t="n">
        <v>56444.11</v>
      </c>
      <c r="D6" s="8" t="n">
        <f aca="false">C6-B6</f>
        <v>12305.85</v>
      </c>
      <c r="E6" s="7" t="n">
        <v>3533.29</v>
      </c>
      <c r="F6" s="7" t="n">
        <v>1833.1</v>
      </c>
      <c r="G6" s="9" t="n">
        <f aca="false">IFERROR(D6/ABS(B6),"n/a")</f>
        <v>0.278802336113839</v>
      </c>
    </row>
    <row r="7" customFormat="false" ht="15" hidden="false" customHeight="false" outlineLevel="0" collapsed="false">
      <c r="A7" s="6" t="s">
        <v>70</v>
      </c>
      <c r="B7" s="7" t="n">
        <v>817.46</v>
      </c>
      <c r="C7" s="7" t="n">
        <v>4745.62</v>
      </c>
      <c r="D7" s="8" t="n">
        <f aca="false">C7-B7</f>
        <v>3928.16</v>
      </c>
      <c r="E7" s="7" t="n">
        <v>749.85</v>
      </c>
      <c r="F7" s="7" t="n">
        <v>638.93</v>
      </c>
      <c r="G7" s="9" t="n">
        <f aca="false">IFERROR(D7/ABS(B7),"n/a")</f>
        <v>4.80532380789274</v>
      </c>
    </row>
    <row r="8" customFormat="false" ht="15" hidden="false" customHeight="false" outlineLevel="0" collapsed="false">
      <c r="A8" s="6" t="s">
        <v>71</v>
      </c>
      <c r="B8" s="7" t="n">
        <v>-281.78</v>
      </c>
      <c r="C8" s="7" t="n">
        <v>1469.69</v>
      </c>
      <c r="D8" s="8" t="n">
        <f aca="false">C8-B8</f>
        <v>1751.47</v>
      </c>
      <c r="E8" s="7" t="n">
        <v>371.55</v>
      </c>
      <c r="F8" s="7" t="n">
        <v>-10.84</v>
      </c>
      <c r="G8" s="9" t="n">
        <f aca="false">IFERROR(D8/ABS(B8),"n/a")</f>
        <v>6.21573568031798</v>
      </c>
    </row>
    <row r="9" customFormat="false" ht="15" hidden="false" customHeight="false" outlineLevel="0" collapsed="false">
      <c r="A9" s="6" t="s">
        <v>72</v>
      </c>
      <c r="B9" s="7" t="n">
        <v>155.89</v>
      </c>
      <c r="C9" s="7" t="n">
        <v>1844.78</v>
      </c>
      <c r="D9" s="8" t="n">
        <f aca="false">C9-B9</f>
        <v>1688.89</v>
      </c>
      <c r="E9" s="7" t="n">
        <v>360.63</v>
      </c>
      <c r="F9" s="7" t="n">
        <v>143.42</v>
      </c>
      <c r="G9" s="9" t="n">
        <f aca="false">IFERROR(D9/ABS(B9),"n/a")</f>
        <v>10.8338572070049</v>
      </c>
    </row>
    <row r="10" customFormat="false" ht="15" hidden="false" customHeight="false" outlineLevel="0" collapsed="false">
      <c r="A10" s="6" t="s">
        <v>73</v>
      </c>
      <c r="B10" s="7" t="n">
        <v>0</v>
      </c>
      <c r="C10" s="7" t="n">
        <v>1570.56</v>
      </c>
      <c r="D10" s="8" t="n">
        <f aca="false">C10-B10</f>
        <v>1570.56</v>
      </c>
      <c r="E10" s="7" t="n">
        <v>314.25</v>
      </c>
      <c r="F10" s="7" t="n">
        <v>202.72</v>
      </c>
      <c r="G10" s="9" t="str">
        <f aca="false">IFERROR(D10/ABS(B10),"n/a")</f>
        <v>n/a</v>
      </c>
    </row>
    <row r="11" customFormat="false" ht="15" hidden="false" customHeight="false" outlineLevel="0" collapsed="false">
      <c r="A11" s="6" t="s">
        <v>74</v>
      </c>
      <c r="B11" s="7" t="n">
        <v>0</v>
      </c>
      <c r="C11" s="7" t="n">
        <v>1189.28</v>
      </c>
      <c r="D11" s="8" t="n">
        <f aca="false">C11-B11</f>
        <v>1189.28</v>
      </c>
      <c r="E11" s="7" t="n">
        <v>235.29</v>
      </c>
      <c r="F11" s="7" t="n">
        <v>232.15</v>
      </c>
      <c r="G11" s="9" t="str">
        <f aca="false">IFERROR(D11/ABS(B11),"n/a")</f>
        <v>n/a</v>
      </c>
    </row>
    <row r="12" customFormat="false" ht="15" hidden="false" customHeight="false" outlineLevel="0" collapsed="false">
      <c r="A12" s="6" t="s">
        <v>75</v>
      </c>
      <c r="B12" s="7" t="n">
        <v>0</v>
      </c>
      <c r="C12" s="7" t="n">
        <v>1182.62</v>
      </c>
      <c r="D12" s="8" t="n">
        <f aca="false">C12-B12</f>
        <v>1182.62</v>
      </c>
      <c r="E12" s="7" t="n">
        <v>231.97</v>
      </c>
      <c r="F12" s="7" t="n">
        <v>162.42</v>
      </c>
      <c r="G12" s="9" t="str">
        <f aca="false">IFERROR(D12/ABS(B12),"n/a")</f>
        <v>n/a</v>
      </c>
    </row>
    <row r="13" customFormat="false" ht="15" hidden="false" customHeight="false" outlineLevel="0" collapsed="false">
      <c r="A13" s="6" t="s">
        <v>76</v>
      </c>
      <c r="B13" s="7" t="n">
        <v>303.95</v>
      </c>
      <c r="C13" s="7" t="n">
        <v>1046.02</v>
      </c>
      <c r="D13" s="8" t="n">
        <f aca="false">C13-B13</f>
        <v>742.07</v>
      </c>
      <c r="E13" s="7" t="n">
        <v>150.31</v>
      </c>
      <c r="F13" s="7" t="n">
        <v>40.75</v>
      </c>
      <c r="G13" s="9" t="n">
        <f aca="false">IFERROR(D13/ABS(B13),"n/a")</f>
        <v>2.44142128639579</v>
      </c>
    </row>
    <row r="14" customFormat="false" ht="15" hidden="false" customHeight="false" outlineLevel="0" collapsed="false">
      <c r="A14" s="6" t="s">
        <v>77</v>
      </c>
      <c r="B14" s="7" t="n">
        <v>617.05</v>
      </c>
      <c r="C14" s="7" t="n">
        <v>1345.83</v>
      </c>
      <c r="D14" s="8" t="n">
        <f aca="false">C14-B14</f>
        <v>728.78</v>
      </c>
      <c r="E14" s="7" t="n">
        <v>144.62</v>
      </c>
      <c r="F14" s="7" t="n">
        <v>175.31</v>
      </c>
      <c r="G14" s="9" t="n">
        <f aca="false">IFERROR(D14/ABS(B14),"n/a")</f>
        <v>1.18107122599465</v>
      </c>
    </row>
    <row r="15" customFormat="false" ht="15" hidden="false" customHeight="false" outlineLevel="0" collapsed="false">
      <c r="A15" s="6" t="s">
        <v>78</v>
      </c>
      <c r="B15" s="7" t="n">
        <v>-308.38</v>
      </c>
      <c r="C15" s="7" t="n">
        <v>399.84</v>
      </c>
      <c r="D15" s="8" t="n">
        <f aca="false">C15-B15</f>
        <v>708.22</v>
      </c>
      <c r="E15" s="7" t="n">
        <v>131.55</v>
      </c>
      <c r="F15" s="7" t="n">
        <v>15.51</v>
      </c>
      <c r="G15" s="9" t="n">
        <f aca="false">IFERROR(D15/ABS(B15),"n/a")</f>
        <v>2.29658213891952</v>
      </c>
    </row>
    <row r="16" customFormat="false" ht="15" hidden="false" customHeight="false" outlineLevel="0" collapsed="false">
      <c r="A16" s="12" t="s">
        <v>79</v>
      </c>
      <c r="B16" s="13" t="n">
        <f aca="false">SUM(B6:B15)</f>
        <v>45442.45</v>
      </c>
      <c r="C16" s="13" t="n">
        <f aca="false">SUM(C6:C15)</f>
        <v>71238.35</v>
      </c>
      <c r="D16" s="13" t="n">
        <f aca="false">SUM(D6:D15)</f>
        <v>25795.9</v>
      </c>
      <c r="E16" s="13" t="n">
        <f aca="false">SUM(E6:E15)</f>
        <v>6223.31</v>
      </c>
      <c r="F16" s="13" t="n">
        <f aca="false">SUM(F6:F15)</f>
        <v>3433.47</v>
      </c>
      <c r="G16" s="14"/>
    </row>
    <row r="18" customFormat="false" ht="15" hidden="false" customHeight="false" outlineLevel="0" collapsed="false">
      <c r="A18" s="31" t="s">
        <v>80</v>
      </c>
    </row>
    <row r="19" customFormat="false" ht="15" hidden="false" customHeight="false" outlineLevel="0" collapsed="false">
      <c r="A19" s="4" t="s">
        <v>66</v>
      </c>
      <c r="B19" s="5" t="s">
        <v>17</v>
      </c>
      <c r="C19" s="5" t="s">
        <v>18</v>
      </c>
      <c r="D19" s="5" t="s">
        <v>67</v>
      </c>
      <c r="E19" s="5" t="s">
        <v>46</v>
      </c>
      <c r="F19" s="5" t="s">
        <v>47</v>
      </c>
      <c r="G19" s="5" t="s">
        <v>68</v>
      </c>
    </row>
    <row r="20" customFormat="false" ht="15" hidden="false" customHeight="false" outlineLevel="0" collapsed="false">
      <c r="A20" s="6" t="s">
        <v>81</v>
      </c>
      <c r="B20" s="7" t="n">
        <v>195779.45</v>
      </c>
      <c r="C20" s="7" t="n">
        <v>187630.59</v>
      </c>
      <c r="D20" s="8" t="n">
        <f aca="false">C20-B20</f>
        <v>-8148.86000000002</v>
      </c>
      <c r="E20" s="7" t="n">
        <v>-2320.94</v>
      </c>
      <c r="F20" s="7" t="n">
        <v>0</v>
      </c>
      <c r="G20" s="9" t="n">
        <f aca="false">IFERROR(D20/ABS(B20),"n/a")</f>
        <v>-0.0416226524285364</v>
      </c>
    </row>
    <row r="21" customFormat="false" ht="15" hidden="false" customHeight="false" outlineLevel="0" collapsed="false">
      <c r="A21" s="6" t="s">
        <v>82</v>
      </c>
      <c r="B21" s="7" t="n">
        <v>19565.4</v>
      </c>
      <c r="C21" s="7" t="n">
        <v>12502.2</v>
      </c>
      <c r="D21" s="8" t="n">
        <f aca="false">C21-B21</f>
        <v>-7063.2</v>
      </c>
      <c r="E21" s="7" t="n">
        <v>-1664.53</v>
      </c>
      <c r="F21" s="7" t="n">
        <v>-1547.48</v>
      </c>
      <c r="G21" s="9" t="n">
        <f aca="false">IFERROR(D21/ABS(B21),"n/a")</f>
        <v>-0.361004630623448</v>
      </c>
    </row>
    <row r="22" customFormat="false" ht="15" hidden="false" customHeight="false" outlineLevel="0" collapsed="false">
      <c r="A22" s="6" t="s">
        <v>83</v>
      </c>
      <c r="B22" s="7" t="n">
        <v>106324.82</v>
      </c>
      <c r="C22" s="7" t="n">
        <v>100211.65</v>
      </c>
      <c r="D22" s="8" t="n">
        <f aca="false">C22-B22</f>
        <v>-6113.17000000001</v>
      </c>
      <c r="E22" s="7" t="n">
        <v>-1527.18</v>
      </c>
      <c r="F22" s="7" t="n">
        <v>-5329.58</v>
      </c>
      <c r="G22" s="9" t="n">
        <f aca="false">IFERROR(D22/ABS(B22),"n/a")</f>
        <v>-0.057495230182379</v>
      </c>
    </row>
    <row r="23" customFormat="false" ht="15" hidden="false" customHeight="false" outlineLevel="0" collapsed="false">
      <c r="A23" s="6" t="s">
        <v>84</v>
      </c>
      <c r="B23" s="7" t="n">
        <v>19440.8</v>
      </c>
      <c r="C23" s="7" t="n">
        <v>13565.9</v>
      </c>
      <c r="D23" s="8" t="n">
        <f aca="false">C23-B23</f>
        <v>-5874.9</v>
      </c>
      <c r="E23" s="7" t="n">
        <v>-1392.73</v>
      </c>
      <c r="F23" s="7" t="n">
        <v>-413.2</v>
      </c>
      <c r="G23" s="9" t="n">
        <f aca="false">IFERROR(D23/ABS(B23),"n/a")</f>
        <v>-0.302194354141805</v>
      </c>
    </row>
    <row r="24" customFormat="false" ht="15" hidden="false" customHeight="false" outlineLevel="0" collapsed="false">
      <c r="A24" s="6" t="s">
        <v>85</v>
      </c>
      <c r="B24" s="7" t="n">
        <v>9663.89</v>
      </c>
      <c r="C24" s="7" t="n">
        <v>5417.04</v>
      </c>
      <c r="D24" s="8" t="n">
        <f aca="false">C24-B24</f>
        <v>-4246.85</v>
      </c>
      <c r="E24" s="7" t="n">
        <v>-996.08</v>
      </c>
      <c r="F24" s="7" t="n">
        <v>-2119.28</v>
      </c>
      <c r="G24" s="9" t="n">
        <f aca="false">IFERROR(D24/ABS(B24),"n/a")</f>
        <v>-0.439455540160329</v>
      </c>
    </row>
    <row r="25" customFormat="false" ht="15" hidden="false" customHeight="false" outlineLevel="0" collapsed="false">
      <c r="A25" s="6" t="s">
        <v>86</v>
      </c>
      <c r="B25" s="7" t="n">
        <v>4098.74</v>
      </c>
      <c r="C25" s="7" t="n">
        <v>864.82</v>
      </c>
      <c r="D25" s="8" t="n">
        <f aca="false">C25-B25</f>
        <v>-3233.92</v>
      </c>
      <c r="E25" s="7" t="n">
        <v>-818.45</v>
      </c>
      <c r="F25" s="7" t="n">
        <v>-294.75</v>
      </c>
      <c r="G25" s="9" t="n">
        <f aca="false">IFERROR(D25/ABS(B25),"n/a")</f>
        <v>-0.789003449840683</v>
      </c>
    </row>
    <row r="26" customFormat="false" ht="15" hidden="false" customHeight="false" outlineLevel="0" collapsed="false">
      <c r="A26" s="6" t="s">
        <v>87</v>
      </c>
      <c r="B26" s="7" t="n">
        <v>3194.21</v>
      </c>
      <c r="C26" s="7" t="n">
        <v>628.5</v>
      </c>
      <c r="D26" s="8" t="n">
        <f aca="false">C26-B26</f>
        <v>-2565.71</v>
      </c>
      <c r="E26" s="7" t="n">
        <v>-607.37</v>
      </c>
      <c r="F26" s="7" t="n">
        <v>-655.22</v>
      </c>
      <c r="G26" s="9" t="n">
        <f aca="false">IFERROR(D26/ABS(B26),"n/a")</f>
        <v>-0.803237733273642</v>
      </c>
    </row>
    <row r="27" customFormat="false" ht="15" hidden="false" customHeight="false" outlineLevel="0" collapsed="false">
      <c r="A27" s="6" t="s">
        <v>88</v>
      </c>
      <c r="B27" s="7" t="n">
        <v>2153.08</v>
      </c>
      <c r="C27" s="7" t="n">
        <v>149.7</v>
      </c>
      <c r="D27" s="8" t="n">
        <f aca="false">C27-B27</f>
        <v>-2003.38</v>
      </c>
      <c r="E27" s="7" t="n">
        <v>-499.83</v>
      </c>
      <c r="F27" s="7" t="n">
        <v>-0.06</v>
      </c>
      <c r="G27" s="9" t="n">
        <f aca="false">IFERROR(D27/ABS(B27),"n/a")</f>
        <v>-0.930471696360563</v>
      </c>
    </row>
    <row r="28" customFormat="false" ht="15" hidden="false" customHeight="false" outlineLevel="0" collapsed="false">
      <c r="A28" s="6" t="s">
        <v>89</v>
      </c>
      <c r="B28" s="7" t="n">
        <v>2528.67</v>
      </c>
      <c r="C28" s="7" t="n">
        <v>988.81</v>
      </c>
      <c r="D28" s="8" t="n">
        <f aca="false">C28-B28</f>
        <v>-1539.86</v>
      </c>
      <c r="E28" s="7" t="n">
        <v>-341.34</v>
      </c>
      <c r="F28" s="7" t="n">
        <v>2.47</v>
      </c>
      <c r="G28" s="9" t="n">
        <f aca="false">IFERROR(D28/ABS(B28),"n/a")</f>
        <v>-0.608960441655099</v>
      </c>
    </row>
    <row r="29" customFormat="false" ht="15" hidden="false" customHeight="false" outlineLevel="0" collapsed="false">
      <c r="A29" s="6" t="s">
        <v>90</v>
      </c>
      <c r="B29" s="7" t="n">
        <v>3445.88</v>
      </c>
      <c r="C29" s="7" t="n">
        <v>2000.95</v>
      </c>
      <c r="D29" s="8" t="n">
        <f aca="false">C29-B29</f>
        <v>-1444.93</v>
      </c>
      <c r="E29" s="7" t="n">
        <v>-343.73</v>
      </c>
      <c r="F29" s="7" t="n">
        <v>-307.99</v>
      </c>
      <c r="G29" s="9" t="n">
        <f aca="false">IFERROR(D29/ABS(B29),"n/a")</f>
        <v>-0.419321044261553</v>
      </c>
    </row>
    <row r="30" customFormat="false" ht="15" hidden="false" customHeight="false" outlineLevel="0" collapsed="false">
      <c r="A30" s="6" t="s">
        <v>91</v>
      </c>
      <c r="B30" s="7" t="n">
        <v>1004.82</v>
      </c>
      <c r="C30" s="7" t="n">
        <v>-180.43</v>
      </c>
      <c r="D30" s="8" t="n">
        <f aca="false">C30-B30</f>
        <v>-1185.25</v>
      </c>
      <c r="E30" s="7" t="n">
        <v>-280.85</v>
      </c>
      <c r="F30" s="7" t="n">
        <v>-349.98</v>
      </c>
      <c r="G30" s="9" t="n">
        <f aca="false">IFERROR(D30/ABS(B30),"n/a")</f>
        <v>-1.17956449911427</v>
      </c>
    </row>
    <row r="31" customFormat="false" ht="15" hidden="false" customHeight="false" outlineLevel="0" collapsed="false">
      <c r="A31" s="6" t="s">
        <v>92</v>
      </c>
      <c r="B31" s="7" t="n">
        <v>836.17</v>
      </c>
      <c r="C31" s="7" t="n">
        <v>0</v>
      </c>
      <c r="D31" s="8" t="n">
        <f aca="false">C31-B31</f>
        <v>-836.17</v>
      </c>
      <c r="E31" s="7" t="n">
        <v>-161.48</v>
      </c>
      <c r="F31" s="7" t="n">
        <v>-122.15</v>
      </c>
      <c r="G31" s="9" t="n">
        <f aca="false">IFERROR(D31/ABS(B31),"n/a")</f>
        <v>-1</v>
      </c>
    </row>
    <row r="32" customFormat="false" ht="15" hidden="false" customHeight="false" outlineLevel="0" collapsed="false">
      <c r="A32" s="12" t="s">
        <v>79</v>
      </c>
      <c r="B32" s="13" t="n">
        <f aca="false">SUM(B20:B31)</f>
        <v>368035.93</v>
      </c>
      <c r="C32" s="13" t="n">
        <f aca="false">SUM(C20:C31)</f>
        <v>323779.73</v>
      </c>
      <c r="D32" s="13" t="n">
        <f aca="false">SUM(D20:D31)</f>
        <v>-44256.2</v>
      </c>
      <c r="E32" s="13" t="n">
        <f aca="false">SUM(E20:E31)</f>
        <v>-10954.51</v>
      </c>
      <c r="F32" s="13" t="n">
        <f aca="false">SUM(F20:F31)</f>
        <v>-11137.22</v>
      </c>
      <c r="G32" s="14"/>
    </row>
    <row r="34" customFormat="false" ht="15" hidden="false" customHeight="false" outlineLevel="0" collapsed="false">
      <c r="A34" s="3" t="s">
        <v>93</v>
      </c>
    </row>
    <row r="35" customFormat="false" ht="15" hidden="false" customHeight="false" outlineLevel="0" collapsed="false">
      <c r="A35" s="4" t="s">
        <v>45</v>
      </c>
      <c r="B35" s="5" t="s">
        <v>17</v>
      </c>
      <c r="C35" s="5" t="s">
        <v>18</v>
      </c>
      <c r="D35" s="5" t="s">
        <v>67</v>
      </c>
      <c r="E35" s="5" t="s">
        <v>46</v>
      </c>
      <c r="F35" s="5" t="s">
        <v>47</v>
      </c>
      <c r="G35" s="5" t="s">
        <v>68</v>
      </c>
    </row>
    <row r="36" customFormat="false" ht="15" hidden="false" customHeight="false" outlineLevel="0" collapsed="false">
      <c r="A36" s="6" t="s">
        <v>56</v>
      </c>
      <c r="B36" s="7" t="n">
        <v>19163.15</v>
      </c>
      <c r="C36" s="7" t="n">
        <v>29247.87</v>
      </c>
      <c r="D36" s="8" t="n">
        <f aca="false">C36-B36</f>
        <v>10084.72</v>
      </c>
      <c r="E36" s="7" t="n">
        <v>3005.29</v>
      </c>
      <c r="F36" s="7" t="n">
        <v>1063.98</v>
      </c>
      <c r="G36" s="9" t="n">
        <f aca="false">IFERROR(D36/ABS(B36),"n/a")</f>
        <v>0.526255860857949</v>
      </c>
    </row>
    <row r="37" customFormat="false" ht="15" hidden="false" customHeight="false" outlineLevel="0" collapsed="false">
      <c r="A37" s="6" t="s">
        <v>51</v>
      </c>
      <c r="B37" s="7" t="n">
        <v>1481.47</v>
      </c>
      <c r="C37" s="7" t="n">
        <v>2796.43</v>
      </c>
      <c r="D37" s="8" t="n">
        <f aca="false">C37-B37</f>
        <v>1314.96</v>
      </c>
      <c r="E37" s="7" t="n">
        <v>314.36</v>
      </c>
      <c r="F37" s="7" t="n">
        <v>-44.18</v>
      </c>
      <c r="G37" s="9" t="n">
        <f aca="false">IFERROR(D37/ABS(B37),"n/a")</f>
        <v>0.887604878937812</v>
      </c>
    </row>
    <row r="38" customFormat="false" ht="15" hidden="false" customHeight="false" outlineLevel="0" collapsed="false">
      <c r="A38" s="6" t="s">
        <v>48</v>
      </c>
      <c r="B38" s="7" t="n">
        <v>109209.43</v>
      </c>
      <c r="C38" s="7" t="n">
        <v>110324.19</v>
      </c>
      <c r="D38" s="8" t="n">
        <f aca="false">C38-B38</f>
        <v>1114.76000000001</v>
      </c>
      <c r="E38" s="7" t="n">
        <v>-186.4</v>
      </c>
      <c r="F38" s="7" t="n">
        <v>-4084.49</v>
      </c>
      <c r="G38" s="9" t="n">
        <f aca="false">IFERROR(D38/ABS(B38),"n/a")</f>
        <v>0.0102075434328337</v>
      </c>
    </row>
    <row r="39" customFormat="false" ht="15" hidden="false" customHeight="false" outlineLevel="0" collapsed="false">
      <c r="A39" s="6" t="s">
        <v>94</v>
      </c>
      <c r="B39" s="7" t="n">
        <v>19478.89</v>
      </c>
      <c r="C39" s="7" t="n">
        <v>19478.89</v>
      </c>
      <c r="D39" s="8" t="n">
        <f aca="false">C39-B39</f>
        <v>0</v>
      </c>
      <c r="E39" s="7" t="n">
        <v>0</v>
      </c>
      <c r="F39" s="7" t="n">
        <v>0</v>
      </c>
      <c r="G39" s="9" t="n">
        <f aca="false">IFERROR(D39/ABS(B39),"n/a")</f>
        <v>0</v>
      </c>
    </row>
    <row r="40" customFormat="false" ht="15" hidden="false" customHeight="false" outlineLevel="0" collapsed="false">
      <c r="A40" s="6" t="s">
        <v>52</v>
      </c>
      <c r="B40" s="7" t="n">
        <v>161.07</v>
      </c>
      <c r="C40" s="7" t="n">
        <v>0</v>
      </c>
      <c r="D40" s="8" t="n">
        <f aca="false">C40-B40</f>
        <v>-161.07</v>
      </c>
      <c r="E40" s="7" t="n">
        <v>-26.95</v>
      </c>
      <c r="F40" s="7" t="n">
        <v>0</v>
      </c>
      <c r="G40" s="9" t="n">
        <f aca="false">IFERROR(D40/ABS(B40),"n/a")</f>
        <v>-1</v>
      </c>
    </row>
    <row r="41" customFormat="false" ht="15" hidden="false" customHeight="false" outlineLevel="0" collapsed="false">
      <c r="A41" s="6" t="s">
        <v>60</v>
      </c>
      <c r="B41" s="7" t="n">
        <v>7621.24</v>
      </c>
      <c r="C41" s="7" t="n">
        <v>6232.85</v>
      </c>
      <c r="D41" s="8" t="n">
        <f aca="false">C41-B41</f>
        <v>-1388.39</v>
      </c>
      <c r="E41" s="7" t="n">
        <v>-338.84</v>
      </c>
      <c r="F41" s="7" t="n">
        <v>-147.46</v>
      </c>
      <c r="G41" s="9" t="n">
        <f aca="false">IFERROR(D41/ABS(B41),"n/a")</f>
        <v>-0.182173766998546</v>
      </c>
    </row>
    <row r="42" customFormat="false" ht="15" hidden="false" customHeight="false" outlineLevel="0" collapsed="false">
      <c r="A42" s="6" t="s">
        <v>49</v>
      </c>
      <c r="B42" s="7" t="n">
        <v>35639.05</v>
      </c>
      <c r="C42" s="7" t="n">
        <v>34068.25</v>
      </c>
      <c r="D42" s="8" t="n">
        <f aca="false">C42-B42</f>
        <v>-1570.8</v>
      </c>
      <c r="E42" s="7" t="n">
        <v>-601.72</v>
      </c>
      <c r="F42" s="7" t="n">
        <v>-577.01</v>
      </c>
      <c r="G42" s="9" t="n">
        <f aca="false">IFERROR(D42/ABS(B42),"n/a")</f>
        <v>-0.0440752489193736</v>
      </c>
    </row>
    <row r="43" customFormat="false" ht="15" hidden="false" customHeight="false" outlineLevel="0" collapsed="false">
      <c r="A43" s="6" t="s">
        <v>59</v>
      </c>
      <c r="B43" s="7" t="n">
        <v>11154</v>
      </c>
      <c r="C43" s="7" t="n">
        <v>6046.17</v>
      </c>
      <c r="D43" s="8" t="n">
        <f aca="false">C43-B43</f>
        <v>-5107.83</v>
      </c>
      <c r="E43" s="7" t="n">
        <v>-1231.58</v>
      </c>
      <c r="F43" s="7" t="n">
        <v>-1527.32</v>
      </c>
      <c r="G43" s="9" t="n">
        <f aca="false">IFERROR(D43/ABS(B43),"n/a")</f>
        <v>-0.457937062937063</v>
      </c>
    </row>
    <row r="44" customFormat="false" ht="15" hidden="false" customHeight="false" outlineLevel="0" collapsed="false">
      <c r="A44" s="6" t="s">
        <v>50</v>
      </c>
      <c r="B44" s="7" t="n">
        <v>25176.29</v>
      </c>
      <c r="C44" s="7" t="n">
        <v>18368.82</v>
      </c>
      <c r="D44" s="8" t="n">
        <f aca="false">C44-B44</f>
        <v>-6807.47</v>
      </c>
      <c r="E44" s="7" t="n">
        <v>-1376.08</v>
      </c>
      <c r="F44" s="7" t="n">
        <v>139.1</v>
      </c>
      <c r="G44" s="9" t="n">
        <f aca="false">IFERROR(D44/ABS(B44),"n/a")</f>
        <v>-0.27039210304616</v>
      </c>
    </row>
    <row r="45" customFormat="false" ht="15" hidden="false" customHeight="false" outlineLevel="0" collapsed="false">
      <c r="A45" s="6" t="s">
        <v>58</v>
      </c>
      <c r="B45" s="7" t="n">
        <v>17442.74</v>
      </c>
      <c r="C45" s="7" t="n">
        <v>9851.96</v>
      </c>
      <c r="D45" s="8" t="n">
        <f aca="false">C45-B45</f>
        <v>-7590.78</v>
      </c>
      <c r="E45" s="7" t="n">
        <v>-1825.12</v>
      </c>
      <c r="F45" s="7" t="n">
        <v>-2331.86</v>
      </c>
      <c r="G45" s="9" t="n">
        <f aca="false">IFERROR(D45/ABS(B45),"n/a")</f>
        <v>-0.435182775183257</v>
      </c>
    </row>
    <row r="46" customFormat="false" ht="15" hidden="false" customHeight="false" outlineLevel="0" collapsed="false">
      <c r="A46" s="6" t="s">
        <v>55</v>
      </c>
      <c r="B46" s="7" t="n">
        <v>176300.56</v>
      </c>
      <c r="C46" s="7" t="n">
        <v>168151.7</v>
      </c>
      <c r="D46" s="8" t="n">
        <f aca="false">C46-B46</f>
        <v>-8148.85999999999</v>
      </c>
      <c r="E46" s="7" t="n">
        <v>-2320.94</v>
      </c>
      <c r="F46" s="7" t="n">
        <v>0</v>
      </c>
      <c r="G46" s="9" t="n">
        <f aca="false">IFERROR(D46/ABS(B46),"n/a")</f>
        <v>-0.0462214073511734</v>
      </c>
    </row>
    <row r="47" customFormat="false" ht="15" hidden="false" customHeight="false" outlineLevel="0" collapsed="false">
      <c r="A47" s="12" t="s">
        <v>79</v>
      </c>
      <c r="B47" s="13" t="n">
        <f aca="false">SUM(B36:B46)</f>
        <v>422827.89</v>
      </c>
      <c r="C47" s="13" t="n">
        <f aca="false">SUM(C36:C46)</f>
        <v>404567.13</v>
      </c>
      <c r="D47" s="13" t="n">
        <f aca="false">SUM(D36:D46)</f>
        <v>-18260.76</v>
      </c>
      <c r="E47" s="13" t="n">
        <f aca="false">SUM(E36:E46)</f>
        <v>-4587.98</v>
      </c>
      <c r="F47" s="13" t="n">
        <f aca="false">SUM(F36:F46)</f>
        <v>-7509.24</v>
      </c>
      <c r="G47" s="1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1" min="2" style="0" width="13"/>
  </cols>
  <sheetData>
    <row r="1" customFormat="false" ht="17.35" hidden="false" customHeight="false" outlineLevel="0" collapsed="false">
      <c r="A1" s="1" t="s">
        <v>95</v>
      </c>
    </row>
    <row r="2" customFormat="false" ht="15" hidden="false" customHeight="false" outlineLevel="0" collapsed="false">
      <c r="A2" s="2" t="s">
        <v>96</v>
      </c>
    </row>
    <row r="4" customFormat="false" ht="23.85" hidden="false" customHeight="false" outlineLevel="0" collapsed="false">
      <c r="A4" s="4" t="s">
        <v>66</v>
      </c>
      <c r="B4" s="5" t="s">
        <v>17</v>
      </c>
      <c r="C4" s="5" t="s">
        <v>18</v>
      </c>
      <c r="D4" s="5" t="s">
        <v>19</v>
      </c>
      <c r="E4" s="5" t="s">
        <v>20</v>
      </c>
      <c r="F4" s="5" t="s">
        <v>21</v>
      </c>
      <c r="G4" s="5" t="s">
        <v>46</v>
      </c>
      <c r="H4" s="5" t="s">
        <v>22</v>
      </c>
      <c r="I4" s="5" t="s">
        <v>23</v>
      </c>
      <c r="J4" s="5" t="s">
        <v>47</v>
      </c>
      <c r="K4" s="5" t="s">
        <v>9</v>
      </c>
    </row>
    <row r="5" customFormat="false" ht="15" hidden="false" customHeight="false" outlineLevel="0" collapsed="false">
      <c r="A5" s="6" t="s">
        <v>81</v>
      </c>
      <c r="B5" s="7" t="n">
        <v>195779.45</v>
      </c>
      <c r="C5" s="7" t="n">
        <v>187630.59</v>
      </c>
      <c r="D5" s="8" t="n">
        <f aca="false">C5-B5</f>
        <v>-8148.86000000002</v>
      </c>
      <c r="E5" s="7" t="n">
        <v>59855.81</v>
      </c>
      <c r="F5" s="7" t="n">
        <v>57534.87</v>
      </c>
      <c r="G5" s="8" t="n">
        <f aca="false">F5-E5</f>
        <v>-2320.94</v>
      </c>
      <c r="H5" s="7" t="n">
        <v>0</v>
      </c>
      <c r="I5" s="7" t="n">
        <v>0</v>
      </c>
      <c r="J5" s="8" t="n">
        <f aca="false">I5-H5</f>
        <v>0</v>
      </c>
      <c r="K5" s="10" t="n">
        <v>633</v>
      </c>
    </row>
    <row r="6" customFormat="false" ht="15" hidden="false" customHeight="false" outlineLevel="0" collapsed="false">
      <c r="A6" s="32" t="s">
        <v>83</v>
      </c>
      <c r="B6" s="7" t="n">
        <v>106324.82</v>
      </c>
      <c r="C6" s="7" t="n">
        <v>100211.65</v>
      </c>
      <c r="D6" s="8" t="n">
        <f aca="false">C6-B6</f>
        <v>-6113.17000000001</v>
      </c>
      <c r="E6" s="7" t="n">
        <v>23667.28</v>
      </c>
      <c r="F6" s="7" t="n">
        <v>22140.1</v>
      </c>
      <c r="G6" s="8" t="n">
        <f aca="false">F6-E6</f>
        <v>-1527.18</v>
      </c>
      <c r="H6" s="7" t="n">
        <v>52342.64</v>
      </c>
      <c r="I6" s="7" t="n">
        <v>47013.06</v>
      </c>
      <c r="J6" s="8" t="n">
        <f aca="false">I6-H6</f>
        <v>-5329.58</v>
      </c>
      <c r="K6" s="10" t="n">
        <v>775</v>
      </c>
    </row>
    <row r="7" customFormat="false" ht="15" hidden="false" customHeight="false" outlineLevel="0" collapsed="false">
      <c r="A7" s="6" t="s">
        <v>69</v>
      </c>
      <c r="B7" s="7" t="n">
        <v>44138.26</v>
      </c>
      <c r="C7" s="7" t="n">
        <v>56444.11</v>
      </c>
      <c r="D7" s="8" t="n">
        <f aca="false">C7-B7</f>
        <v>12305.85</v>
      </c>
      <c r="E7" s="7" t="n">
        <v>11808.11</v>
      </c>
      <c r="F7" s="7" t="n">
        <v>15341.4</v>
      </c>
      <c r="G7" s="8" t="n">
        <f aca="false">F7-E7</f>
        <v>3533.29</v>
      </c>
      <c r="H7" s="7" t="n">
        <v>8179.58</v>
      </c>
      <c r="I7" s="7" t="n">
        <v>10012.68</v>
      </c>
      <c r="J7" s="8" t="n">
        <f aca="false">I7-H7</f>
        <v>1833.1</v>
      </c>
      <c r="K7" s="10" t="n">
        <v>320</v>
      </c>
    </row>
    <row r="8" customFormat="false" ht="15" hidden="false" customHeight="false" outlineLevel="0" collapsed="false">
      <c r="A8" s="6" t="s">
        <v>84</v>
      </c>
      <c r="B8" s="7" t="n">
        <v>19440.8</v>
      </c>
      <c r="C8" s="7" t="n">
        <v>13565.9</v>
      </c>
      <c r="D8" s="8" t="n">
        <f aca="false">C8-B8</f>
        <v>-5874.9</v>
      </c>
      <c r="E8" s="7" t="n">
        <v>5030.77</v>
      </c>
      <c r="F8" s="7" t="n">
        <v>3638.04</v>
      </c>
      <c r="G8" s="8" t="n">
        <f aca="false">F8-E8</f>
        <v>-1392.73</v>
      </c>
      <c r="H8" s="7" t="n">
        <v>3723.63</v>
      </c>
      <c r="I8" s="7" t="n">
        <v>3310.43</v>
      </c>
      <c r="J8" s="8" t="n">
        <f aca="false">I8-H8</f>
        <v>-413.2</v>
      </c>
      <c r="K8" s="10" t="n">
        <v>82</v>
      </c>
    </row>
    <row r="9" customFormat="false" ht="15" hidden="false" customHeight="false" outlineLevel="0" collapsed="false">
      <c r="A9" s="6" t="s">
        <v>82</v>
      </c>
      <c r="B9" s="7" t="n">
        <v>19565.4</v>
      </c>
      <c r="C9" s="7" t="n">
        <v>12502.2</v>
      </c>
      <c r="D9" s="8" t="n">
        <f aca="false">C9-B9</f>
        <v>-7063.2</v>
      </c>
      <c r="E9" s="7" t="n">
        <v>4594.74</v>
      </c>
      <c r="F9" s="7" t="n">
        <v>2930.21</v>
      </c>
      <c r="G9" s="8" t="n">
        <f aca="false">F9-E9</f>
        <v>-1664.53</v>
      </c>
      <c r="H9" s="7" t="n">
        <v>5845.86</v>
      </c>
      <c r="I9" s="7" t="n">
        <v>4298.38</v>
      </c>
      <c r="J9" s="8" t="n">
        <f aca="false">I9-H9</f>
        <v>-1547.48</v>
      </c>
      <c r="K9" s="10" t="n">
        <v>136</v>
      </c>
    </row>
    <row r="10" customFormat="false" ht="15" hidden="false" customHeight="false" outlineLevel="0" collapsed="false">
      <c r="A10" s="6" t="s">
        <v>85</v>
      </c>
      <c r="B10" s="7" t="n">
        <v>9663.89</v>
      </c>
      <c r="C10" s="7" t="n">
        <v>5417.04</v>
      </c>
      <c r="D10" s="8" t="n">
        <f aca="false">C10-B10</f>
        <v>-4246.85</v>
      </c>
      <c r="E10" s="7" t="n">
        <v>2240</v>
      </c>
      <c r="F10" s="7" t="n">
        <v>1243.92</v>
      </c>
      <c r="G10" s="8" t="n">
        <f aca="false">F10-E10</f>
        <v>-996.08</v>
      </c>
      <c r="H10" s="7" t="n">
        <v>3570.31</v>
      </c>
      <c r="I10" s="7" t="n">
        <v>1451.03</v>
      </c>
      <c r="J10" s="8" t="n">
        <f aca="false">I10-H10</f>
        <v>-2119.28</v>
      </c>
      <c r="K10" s="10" t="n">
        <v>37</v>
      </c>
    </row>
    <row r="11" customFormat="false" ht="15" hidden="false" customHeight="false" outlineLevel="0" collapsed="false">
      <c r="A11" s="6" t="s">
        <v>70</v>
      </c>
      <c r="B11" s="7" t="n">
        <v>817.46</v>
      </c>
      <c r="C11" s="7" t="n">
        <v>4745.62</v>
      </c>
      <c r="D11" s="8" t="n">
        <f aca="false">C11-B11</f>
        <v>3928.16</v>
      </c>
      <c r="E11" s="7" t="n">
        <v>159.27</v>
      </c>
      <c r="F11" s="7" t="n">
        <v>909.12</v>
      </c>
      <c r="G11" s="8" t="n">
        <f aca="false">F11-E11</f>
        <v>749.85</v>
      </c>
      <c r="H11" s="7" t="n">
        <v>471.11</v>
      </c>
      <c r="I11" s="7" t="n">
        <v>1110.04</v>
      </c>
      <c r="J11" s="8" t="n">
        <f aca="false">I11-H11</f>
        <v>638.93</v>
      </c>
      <c r="K11" s="10" t="n">
        <v>31</v>
      </c>
    </row>
    <row r="12" customFormat="false" ht="15" hidden="false" customHeight="false" outlineLevel="0" collapsed="false">
      <c r="A12" s="6" t="s">
        <v>97</v>
      </c>
      <c r="B12" s="7" t="n">
        <v>3374.16</v>
      </c>
      <c r="C12" s="7" t="n">
        <v>2913.23</v>
      </c>
      <c r="D12" s="8" t="n">
        <f aca="false">C12-B12</f>
        <v>-460.93</v>
      </c>
      <c r="E12" s="7" t="n">
        <v>678.43</v>
      </c>
      <c r="F12" s="7" t="n">
        <v>612.54</v>
      </c>
      <c r="G12" s="8" t="n">
        <f aca="false">F12-E12</f>
        <v>-65.89</v>
      </c>
      <c r="H12" s="7" t="n">
        <v>317.7</v>
      </c>
      <c r="I12" s="7" t="n">
        <v>588.43</v>
      </c>
      <c r="J12" s="8" t="n">
        <f aca="false">I12-H12</f>
        <v>270.73</v>
      </c>
      <c r="K12" s="10" t="n">
        <v>18</v>
      </c>
    </row>
    <row r="13" customFormat="false" ht="15" hidden="false" customHeight="false" outlineLevel="0" collapsed="false">
      <c r="A13" s="6" t="s">
        <v>90</v>
      </c>
      <c r="B13" s="7" t="n">
        <v>3445.88</v>
      </c>
      <c r="C13" s="7" t="n">
        <v>2000.95</v>
      </c>
      <c r="D13" s="8" t="n">
        <f aca="false">C13-B13</f>
        <v>-1444.93</v>
      </c>
      <c r="E13" s="7" t="n">
        <v>809.34</v>
      </c>
      <c r="F13" s="7" t="n">
        <v>465.61</v>
      </c>
      <c r="G13" s="8" t="n">
        <f aca="false">F13-E13</f>
        <v>-343.73</v>
      </c>
      <c r="H13" s="7" t="n">
        <v>667.65</v>
      </c>
      <c r="I13" s="7" t="n">
        <v>359.66</v>
      </c>
      <c r="J13" s="8" t="n">
        <f aca="false">I13-H13</f>
        <v>-307.99</v>
      </c>
      <c r="K13" s="10" t="n">
        <v>13</v>
      </c>
    </row>
    <row r="14" customFormat="false" ht="15" hidden="false" customHeight="false" outlineLevel="0" collapsed="false">
      <c r="A14" s="6" t="s">
        <v>72</v>
      </c>
      <c r="B14" s="7" t="n">
        <v>155.89</v>
      </c>
      <c r="C14" s="7" t="n">
        <v>1844.78</v>
      </c>
      <c r="D14" s="8" t="n">
        <f aca="false">C14-B14</f>
        <v>1688.89</v>
      </c>
      <c r="E14" s="7" t="n">
        <v>33.7</v>
      </c>
      <c r="F14" s="7" t="n">
        <v>394.33</v>
      </c>
      <c r="G14" s="8" t="n">
        <f aca="false">F14-E14</f>
        <v>360.63</v>
      </c>
      <c r="H14" s="7" t="n">
        <v>115.42</v>
      </c>
      <c r="I14" s="7" t="n">
        <v>258.84</v>
      </c>
      <c r="J14" s="8" t="n">
        <f aca="false">I14-H14</f>
        <v>143.42</v>
      </c>
      <c r="K14" s="10" t="n">
        <v>7</v>
      </c>
    </row>
    <row r="15" customFormat="false" ht="15" hidden="false" customHeight="false" outlineLevel="0" collapsed="false">
      <c r="A15" s="6" t="s">
        <v>73</v>
      </c>
      <c r="B15" s="7" t="n">
        <v>0</v>
      </c>
      <c r="C15" s="7" t="n">
        <v>1570.56</v>
      </c>
      <c r="D15" s="8" t="n">
        <f aca="false">C15-B15</f>
        <v>1570.56</v>
      </c>
      <c r="E15" s="7" t="n">
        <v>0</v>
      </c>
      <c r="F15" s="7" t="n">
        <v>314.25</v>
      </c>
      <c r="G15" s="8" t="n">
        <f aca="false">F15-E15</f>
        <v>314.25</v>
      </c>
      <c r="H15" s="7" t="n">
        <v>0</v>
      </c>
      <c r="I15" s="7" t="n">
        <v>202.72</v>
      </c>
      <c r="J15" s="8" t="n">
        <f aca="false">I15-H15</f>
        <v>202.72</v>
      </c>
      <c r="K15" s="10" t="n">
        <v>5</v>
      </c>
    </row>
    <row r="16" customFormat="false" ht="15" hidden="false" customHeight="false" outlineLevel="0" collapsed="false">
      <c r="A16" s="6" t="s">
        <v>71</v>
      </c>
      <c r="B16" s="7" t="n">
        <v>-281.78</v>
      </c>
      <c r="C16" s="7" t="n">
        <v>1469.69</v>
      </c>
      <c r="D16" s="8" t="n">
        <f aca="false">C16-B16</f>
        <v>1751.47</v>
      </c>
      <c r="E16" s="7" t="n">
        <v>-60.68</v>
      </c>
      <c r="F16" s="7" t="n">
        <v>310.87</v>
      </c>
      <c r="G16" s="8" t="n">
        <f aca="false">F16-E16</f>
        <v>371.55</v>
      </c>
      <c r="H16" s="7" t="n">
        <v>273.44</v>
      </c>
      <c r="I16" s="7" t="n">
        <v>262.6</v>
      </c>
      <c r="J16" s="8" t="n">
        <f aca="false">I16-H16</f>
        <v>-10.84</v>
      </c>
      <c r="K16" s="10" t="n">
        <v>7</v>
      </c>
    </row>
    <row r="17" customFormat="false" ht="15" hidden="false" customHeight="false" outlineLevel="0" collapsed="false">
      <c r="A17" s="6" t="s">
        <v>77</v>
      </c>
      <c r="B17" s="7" t="n">
        <v>617.05</v>
      </c>
      <c r="C17" s="7" t="n">
        <v>1345.83</v>
      </c>
      <c r="D17" s="8" t="n">
        <f aca="false">C17-B17</f>
        <v>728.78</v>
      </c>
      <c r="E17" s="7" t="n">
        <v>123.8</v>
      </c>
      <c r="F17" s="7" t="n">
        <v>268.42</v>
      </c>
      <c r="G17" s="8" t="n">
        <f aca="false">F17-E17</f>
        <v>144.62</v>
      </c>
      <c r="H17" s="7" t="n">
        <v>91.85</v>
      </c>
      <c r="I17" s="7" t="n">
        <v>267.16</v>
      </c>
      <c r="J17" s="8" t="n">
        <f aca="false">I17-H17</f>
        <v>175.31</v>
      </c>
      <c r="K17" s="10" t="n">
        <v>6</v>
      </c>
    </row>
    <row r="18" customFormat="false" ht="15" hidden="false" customHeight="false" outlineLevel="0" collapsed="false">
      <c r="A18" s="6" t="s">
        <v>74</v>
      </c>
      <c r="B18" s="7" t="n">
        <v>0</v>
      </c>
      <c r="C18" s="7" t="n">
        <v>1189.28</v>
      </c>
      <c r="D18" s="8" t="n">
        <f aca="false">C18-B18</f>
        <v>1189.28</v>
      </c>
      <c r="E18" s="7" t="n">
        <v>0</v>
      </c>
      <c r="F18" s="7" t="n">
        <v>235.29</v>
      </c>
      <c r="G18" s="8" t="n">
        <f aca="false">F18-E18</f>
        <v>235.29</v>
      </c>
      <c r="H18" s="7" t="n">
        <v>0</v>
      </c>
      <c r="I18" s="7" t="n">
        <v>232.15</v>
      </c>
      <c r="J18" s="8" t="n">
        <f aca="false">I18-H18</f>
        <v>232.15</v>
      </c>
      <c r="K18" s="10" t="n">
        <v>6</v>
      </c>
    </row>
    <row r="19" customFormat="false" ht="15" hidden="false" customHeight="false" outlineLevel="0" collapsed="false">
      <c r="A19" s="6" t="s">
        <v>98</v>
      </c>
      <c r="B19" s="7" t="n">
        <v>831.98</v>
      </c>
      <c r="C19" s="7" t="n">
        <v>1188.54</v>
      </c>
      <c r="D19" s="8" t="n">
        <f aca="false">C19-B19</f>
        <v>356.56</v>
      </c>
      <c r="E19" s="7" t="n">
        <v>198.05</v>
      </c>
      <c r="F19" s="7" t="n">
        <v>281.48</v>
      </c>
      <c r="G19" s="8" t="n">
        <f aca="false">F19-E19</f>
        <v>83.43</v>
      </c>
      <c r="H19" s="7" t="n">
        <v>53.33</v>
      </c>
      <c r="I19" s="7" t="n">
        <v>157.36</v>
      </c>
      <c r="J19" s="8" t="n">
        <f aca="false">I19-H19</f>
        <v>104.03</v>
      </c>
      <c r="K19" s="10" t="n">
        <v>4</v>
      </c>
    </row>
    <row r="20" customFormat="false" ht="15" hidden="false" customHeight="false" outlineLevel="0" collapsed="false">
      <c r="A20" s="6" t="s">
        <v>75</v>
      </c>
      <c r="B20" s="7" t="n">
        <v>0</v>
      </c>
      <c r="C20" s="7" t="n">
        <v>1182.62</v>
      </c>
      <c r="D20" s="8" t="n">
        <f aca="false">C20-B20</f>
        <v>1182.62</v>
      </c>
      <c r="E20" s="7" t="n">
        <v>0</v>
      </c>
      <c r="F20" s="7" t="n">
        <v>231.97</v>
      </c>
      <c r="G20" s="8" t="n">
        <f aca="false">F20-E20</f>
        <v>231.97</v>
      </c>
      <c r="H20" s="7" t="n">
        <v>0</v>
      </c>
      <c r="I20" s="7" t="n">
        <v>162.42</v>
      </c>
      <c r="J20" s="8" t="n">
        <f aca="false">I20-H20</f>
        <v>162.42</v>
      </c>
      <c r="K20" s="10" t="n">
        <v>5</v>
      </c>
    </row>
    <row r="21" customFormat="false" ht="15" hidden="false" customHeight="false" outlineLevel="0" collapsed="false">
      <c r="A21" s="6" t="s">
        <v>76</v>
      </c>
      <c r="B21" s="7" t="n">
        <v>303.95</v>
      </c>
      <c r="C21" s="7" t="n">
        <v>1046.02</v>
      </c>
      <c r="D21" s="8" t="n">
        <f aca="false">C21-B21</f>
        <v>742.07</v>
      </c>
      <c r="E21" s="7" t="n">
        <v>62.54</v>
      </c>
      <c r="F21" s="7" t="n">
        <v>212.85</v>
      </c>
      <c r="G21" s="8" t="n">
        <f aca="false">F21-E21</f>
        <v>150.31</v>
      </c>
      <c r="H21" s="7" t="n">
        <v>132.55</v>
      </c>
      <c r="I21" s="7" t="n">
        <v>173.3</v>
      </c>
      <c r="J21" s="8" t="n">
        <f aca="false">I21-H21</f>
        <v>40.75</v>
      </c>
      <c r="K21" s="10" t="n">
        <v>5</v>
      </c>
    </row>
    <row r="22" customFormat="false" ht="15" hidden="false" customHeight="false" outlineLevel="0" collapsed="false">
      <c r="A22" s="6" t="s">
        <v>89</v>
      </c>
      <c r="B22" s="7" t="n">
        <v>2528.67</v>
      </c>
      <c r="C22" s="7" t="n">
        <v>988.81</v>
      </c>
      <c r="D22" s="8" t="n">
        <f aca="false">C22-B22</f>
        <v>-1539.86</v>
      </c>
      <c r="E22" s="7" t="n">
        <v>556.23</v>
      </c>
      <c r="F22" s="7" t="n">
        <v>214.89</v>
      </c>
      <c r="G22" s="8" t="n">
        <f aca="false">F22-E22</f>
        <v>-341.34</v>
      </c>
      <c r="H22" s="7" t="n">
        <v>208.45</v>
      </c>
      <c r="I22" s="7" t="n">
        <v>210.92</v>
      </c>
      <c r="J22" s="8" t="n">
        <f aca="false">I22-H22</f>
        <v>2.47</v>
      </c>
      <c r="K22" s="10" t="n">
        <v>5</v>
      </c>
    </row>
    <row r="23" customFormat="false" ht="15" hidden="false" customHeight="false" outlineLevel="0" collapsed="false">
      <c r="A23" s="6" t="s">
        <v>86</v>
      </c>
      <c r="B23" s="7" t="n">
        <v>4098.74</v>
      </c>
      <c r="C23" s="7" t="n">
        <v>864.82</v>
      </c>
      <c r="D23" s="8" t="n">
        <f aca="false">C23-B23</f>
        <v>-3233.92</v>
      </c>
      <c r="E23" s="7" t="n">
        <v>1031.11</v>
      </c>
      <c r="F23" s="7" t="n">
        <v>212.66</v>
      </c>
      <c r="G23" s="8" t="n">
        <f aca="false">F23-E23</f>
        <v>-818.45</v>
      </c>
      <c r="H23" s="7" t="n">
        <v>489.59</v>
      </c>
      <c r="I23" s="7" t="n">
        <v>194.84</v>
      </c>
      <c r="J23" s="8" t="n">
        <f aca="false">I23-H23</f>
        <v>-294.75</v>
      </c>
      <c r="K23" s="10" t="n">
        <v>6</v>
      </c>
    </row>
    <row r="24" customFormat="false" ht="15" hidden="false" customHeight="false" outlineLevel="0" collapsed="false">
      <c r="A24" s="6" t="s">
        <v>99</v>
      </c>
      <c r="B24" s="7" t="n">
        <v>959.24</v>
      </c>
      <c r="C24" s="7" t="n">
        <v>753.34</v>
      </c>
      <c r="D24" s="8" t="n">
        <f aca="false">C24-B24</f>
        <v>-205.9</v>
      </c>
      <c r="E24" s="7" t="n">
        <v>182.78</v>
      </c>
      <c r="F24" s="7" t="n">
        <v>143.27</v>
      </c>
      <c r="G24" s="8" t="n">
        <f aca="false">F24-E24</f>
        <v>-39.51</v>
      </c>
      <c r="H24" s="7" t="n">
        <v>142.39</v>
      </c>
      <c r="I24" s="7" t="n">
        <v>178.15</v>
      </c>
      <c r="J24" s="8" t="n">
        <f aca="false">I24-H24</f>
        <v>35.76</v>
      </c>
      <c r="K24" s="10" t="n">
        <v>5</v>
      </c>
    </row>
    <row r="25" customFormat="false" ht="15" hidden="false" customHeight="false" outlineLevel="0" collapsed="false">
      <c r="A25" s="6" t="s">
        <v>87</v>
      </c>
      <c r="B25" s="7" t="n">
        <v>3194.21</v>
      </c>
      <c r="C25" s="7" t="n">
        <v>628.5</v>
      </c>
      <c r="D25" s="8" t="n">
        <f aca="false">C25-B25</f>
        <v>-2565.71</v>
      </c>
      <c r="E25" s="7" t="n">
        <v>757.15</v>
      </c>
      <c r="F25" s="7" t="n">
        <v>149.78</v>
      </c>
      <c r="G25" s="8" t="n">
        <f aca="false">F25-E25</f>
        <v>-607.37</v>
      </c>
      <c r="H25" s="7" t="n">
        <v>1124.82</v>
      </c>
      <c r="I25" s="7" t="n">
        <v>469.6</v>
      </c>
      <c r="J25" s="8" t="n">
        <f aca="false">I25-H25</f>
        <v>-655.22</v>
      </c>
      <c r="K25" s="10" t="n">
        <v>14</v>
      </c>
    </row>
    <row r="26" customFormat="false" ht="15" hidden="false" customHeight="false" outlineLevel="0" collapsed="false">
      <c r="A26" s="6" t="s">
        <v>100</v>
      </c>
      <c r="B26" s="7" t="n">
        <v>0</v>
      </c>
      <c r="C26" s="7" t="n">
        <v>557.09</v>
      </c>
      <c r="D26" s="8" t="n">
        <f aca="false">C26-B26</f>
        <v>557.09</v>
      </c>
      <c r="E26" s="7" t="n">
        <v>0</v>
      </c>
      <c r="F26" s="7" t="n">
        <v>140.11</v>
      </c>
      <c r="G26" s="8" t="n">
        <f aca="false">F26-E26</f>
        <v>140.11</v>
      </c>
      <c r="H26" s="7" t="n">
        <v>0</v>
      </c>
      <c r="I26" s="7" t="n">
        <v>42.67</v>
      </c>
      <c r="J26" s="8" t="n">
        <f aca="false">I26-H26</f>
        <v>42.67</v>
      </c>
      <c r="K26" s="10" t="n">
        <v>1</v>
      </c>
    </row>
    <row r="27" customFormat="false" ht="15" hidden="false" customHeight="false" outlineLevel="0" collapsed="false">
      <c r="A27" s="6" t="s">
        <v>101</v>
      </c>
      <c r="B27" s="7" t="n">
        <v>641.52</v>
      </c>
      <c r="C27" s="7" t="n">
        <v>523.93</v>
      </c>
      <c r="D27" s="8" t="n">
        <f aca="false">C27-B27</f>
        <v>-117.59</v>
      </c>
      <c r="E27" s="7" t="n">
        <v>121.38</v>
      </c>
      <c r="F27" s="7" t="n">
        <v>97.33</v>
      </c>
      <c r="G27" s="8" t="n">
        <f aca="false">F27-E27</f>
        <v>-24.05</v>
      </c>
      <c r="H27" s="7" t="n">
        <v>145.97</v>
      </c>
      <c r="I27" s="7" t="n">
        <v>98.7</v>
      </c>
      <c r="J27" s="8" t="n">
        <f aca="false">I27-H27</f>
        <v>-47.27</v>
      </c>
      <c r="K27" s="10" t="n">
        <v>2</v>
      </c>
    </row>
    <row r="28" customFormat="false" ht="15" hidden="false" customHeight="false" outlineLevel="0" collapsed="false">
      <c r="A28" s="6" t="s">
        <v>102</v>
      </c>
      <c r="B28" s="7" t="n">
        <v>-49.93</v>
      </c>
      <c r="C28" s="7" t="n">
        <v>430.22</v>
      </c>
      <c r="D28" s="8" t="n">
        <f aca="false">C28-B28</f>
        <v>480.15</v>
      </c>
      <c r="E28" s="7" t="n">
        <v>-10.12</v>
      </c>
      <c r="F28" s="7" t="n">
        <v>87.6</v>
      </c>
      <c r="G28" s="8" t="n">
        <f aca="false">F28-E28</f>
        <v>97.72</v>
      </c>
      <c r="H28" s="7" t="n">
        <v>247.77</v>
      </c>
      <c r="I28" s="7" t="n">
        <v>85.43</v>
      </c>
      <c r="J28" s="8" t="n">
        <f aca="false">I28-H28</f>
        <v>-162.34</v>
      </c>
      <c r="K28" s="10" t="n">
        <v>2</v>
      </c>
    </row>
    <row r="29" customFormat="false" ht="15" hidden="false" customHeight="false" outlineLevel="0" collapsed="false">
      <c r="A29" s="6" t="s">
        <v>103</v>
      </c>
      <c r="B29" s="7" t="n">
        <v>0</v>
      </c>
      <c r="C29" s="7" t="n">
        <v>425.6</v>
      </c>
      <c r="D29" s="8" t="n">
        <f aca="false">C29-B29</f>
        <v>425.6</v>
      </c>
      <c r="E29" s="7" t="n">
        <v>0</v>
      </c>
      <c r="F29" s="7" t="n">
        <v>109.41</v>
      </c>
      <c r="G29" s="8" t="n">
        <f aca="false">F29-E29</f>
        <v>109.41</v>
      </c>
      <c r="H29" s="7" t="n">
        <v>0</v>
      </c>
      <c r="I29" s="7" t="n">
        <v>51.06</v>
      </c>
      <c r="J29" s="8" t="n">
        <f aca="false">I29-H29</f>
        <v>51.06</v>
      </c>
      <c r="K29" s="10" t="n">
        <v>1</v>
      </c>
    </row>
    <row r="30" customFormat="false" ht="15" hidden="false" customHeight="false" outlineLevel="0" collapsed="false">
      <c r="A30" s="6" t="s">
        <v>104</v>
      </c>
      <c r="B30" s="7" t="n">
        <v>759.18</v>
      </c>
      <c r="C30" s="7" t="n">
        <v>418.1</v>
      </c>
      <c r="D30" s="8" t="n">
        <f aca="false">C30-B30</f>
        <v>-341.08</v>
      </c>
      <c r="E30" s="7" t="n">
        <v>144.16</v>
      </c>
      <c r="F30" s="7" t="n">
        <v>78.16</v>
      </c>
      <c r="G30" s="8" t="n">
        <f aca="false">F30-E30</f>
        <v>-66</v>
      </c>
      <c r="H30" s="7" t="n">
        <v>159</v>
      </c>
      <c r="I30" s="7" t="n">
        <v>43.18</v>
      </c>
      <c r="J30" s="8" t="n">
        <f aca="false">I30-H30</f>
        <v>-115.82</v>
      </c>
      <c r="K30" s="10" t="n">
        <v>1</v>
      </c>
    </row>
    <row r="31" customFormat="false" ht="15" hidden="false" customHeight="false" outlineLevel="0" collapsed="false">
      <c r="A31" s="6" t="s">
        <v>105</v>
      </c>
      <c r="B31" s="7" t="n">
        <v>0</v>
      </c>
      <c r="C31" s="7" t="n">
        <v>405.28</v>
      </c>
      <c r="D31" s="8" t="n">
        <f aca="false">C31-B31</f>
        <v>405.28</v>
      </c>
      <c r="E31" s="7" t="n">
        <v>0</v>
      </c>
      <c r="F31" s="7" t="n">
        <v>96.09</v>
      </c>
      <c r="G31" s="8" t="n">
        <f aca="false">F31-E31</f>
        <v>96.09</v>
      </c>
      <c r="H31" s="7" t="n">
        <v>0</v>
      </c>
      <c r="I31" s="7" t="n">
        <v>55.59</v>
      </c>
      <c r="J31" s="8" t="n">
        <f aca="false">I31-H31</f>
        <v>55.59</v>
      </c>
      <c r="K31" s="10" t="n">
        <v>1</v>
      </c>
    </row>
    <row r="32" customFormat="false" ht="15" hidden="false" customHeight="false" outlineLevel="0" collapsed="false">
      <c r="A32" s="6" t="s">
        <v>78</v>
      </c>
      <c r="B32" s="7" t="n">
        <v>-308.38</v>
      </c>
      <c r="C32" s="7" t="n">
        <v>399.84</v>
      </c>
      <c r="D32" s="8" t="n">
        <f aca="false">C32-B32</f>
        <v>708.22</v>
      </c>
      <c r="E32" s="7" t="n">
        <v>-58.13</v>
      </c>
      <c r="F32" s="7" t="n">
        <v>73.42</v>
      </c>
      <c r="G32" s="8" t="n">
        <f aca="false">F32-E32</f>
        <v>131.55</v>
      </c>
      <c r="H32" s="7" t="n">
        <v>36.14</v>
      </c>
      <c r="I32" s="7" t="n">
        <v>51.65</v>
      </c>
      <c r="J32" s="8" t="n">
        <f aca="false">I32-H32</f>
        <v>15.51</v>
      </c>
      <c r="K32" s="10" t="n">
        <v>1</v>
      </c>
    </row>
    <row r="33" customFormat="false" ht="15" hidden="false" customHeight="false" outlineLevel="0" collapsed="false">
      <c r="A33" s="6" t="s">
        <v>106</v>
      </c>
      <c r="B33" s="7" t="n">
        <v>0</v>
      </c>
      <c r="C33" s="7" t="n">
        <v>366.3</v>
      </c>
      <c r="D33" s="8" t="n">
        <f aca="false">C33-B33</f>
        <v>366.3</v>
      </c>
      <c r="E33" s="7" t="n">
        <v>0</v>
      </c>
      <c r="F33" s="7" t="n">
        <v>78.45</v>
      </c>
      <c r="G33" s="8" t="n">
        <f aca="false">F33-E33</f>
        <v>78.45</v>
      </c>
      <c r="H33" s="7" t="n">
        <v>0</v>
      </c>
      <c r="I33" s="7" t="n">
        <v>47.86</v>
      </c>
      <c r="J33" s="8" t="n">
        <f aca="false">I33-H33</f>
        <v>47.86</v>
      </c>
      <c r="K33" s="10" t="n">
        <v>1</v>
      </c>
    </row>
    <row r="34" customFormat="false" ht="15" hidden="false" customHeight="false" outlineLevel="0" collapsed="false">
      <c r="A34" s="6" t="s">
        <v>107</v>
      </c>
      <c r="B34" s="7" t="n">
        <v>654.2</v>
      </c>
      <c r="C34" s="7" t="n">
        <v>363.52</v>
      </c>
      <c r="D34" s="8" t="n">
        <f aca="false">C34-B34</f>
        <v>-290.68</v>
      </c>
      <c r="E34" s="7" t="n">
        <v>124.23</v>
      </c>
      <c r="F34" s="7" t="n">
        <v>69.41</v>
      </c>
      <c r="G34" s="8" t="n">
        <f aca="false">F34-E34</f>
        <v>-54.82</v>
      </c>
      <c r="H34" s="7" t="n">
        <v>91.11</v>
      </c>
      <c r="I34" s="7" t="n">
        <v>125.39</v>
      </c>
      <c r="J34" s="8" t="n">
        <f aca="false">I34-H34</f>
        <v>34.28</v>
      </c>
      <c r="K34" s="10" t="n">
        <v>3</v>
      </c>
    </row>
    <row r="35" customFormat="false" ht="15" hidden="false" customHeight="false" outlineLevel="0" collapsed="false">
      <c r="A35" s="6" t="s">
        <v>108</v>
      </c>
      <c r="B35" s="7" t="n">
        <v>1003.08</v>
      </c>
      <c r="C35" s="7" t="n">
        <v>354.06</v>
      </c>
      <c r="D35" s="8" t="n">
        <f aca="false">C35-B35</f>
        <v>-649.02</v>
      </c>
      <c r="E35" s="7" t="n">
        <v>223.77</v>
      </c>
      <c r="F35" s="7" t="n">
        <v>80.59</v>
      </c>
      <c r="G35" s="8" t="n">
        <f aca="false">F35-E35</f>
        <v>-143.18</v>
      </c>
      <c r="H35" s="7" t="n">
        <v>205.2</v>
      </c>
      <c r="I35" s="7" t="n">
        <v>54.42</v>
      </c>
      <c r="J35" s="8" t="n">
        <f aca="false">I35-H35</f>
        <v>-150.78</v>
      </c>
      <c r="K35" s="10" t="n">
        <v>1</v>
      </c>
    </row>
    <row r="36" customFormat="false" ht="15" hidden="false" customHeight="false" outlineLevel="0" collapsed="false">
      <c r="A36" s="6" t="s">
        <v>109</v>
      </c>
      <c r="B36" s="7" t="n">
        <v>0</v>
      </c>
      <c r="C36" s="7" t="n">
        <v>317.15</v>
      </c>
      <c r="D36" s="8" t="n">
        <f aca="false">C36-B36</f>
        <v>317.15</v>
      </c>
      <c r="E36" s="7" t="n">
        <v>0</v>
      </c>
      <c r="F36" s="7" t="n">
        <v>67.4</v>
      </c>
      <c r="G36" s="8" t="n">
        <f aca="false">F36-E36</f>
        <v>67.4</v>
      </c>
      <c r="H36" s="7" t="n">
        <v>0</v>
      </c>
      <c r="I36" s="7" t="n">
        <v>44.94</v>
      </c>
      <c r="J36" s="8" t="n">
        <f aca="false">I36-H36</f>
        <v>44.94</v>
      </c>
      <c r="K36" s="10" t="n">
        <v>1</v>
      </c>
    </row>
    <row r="37" customFormat="false" ht="15" hidden="false" customHeight="false" outlineLevel="0" collapsed="false">
      <c r="A37" s="6" t="s">
        <v>110</v>
      </c>
      <c r="B37" s="7" t="n">
        <v>0</v>
      </c>
      <c r="C37" s="7" t="n">
        <v>290.95</v>
      </c>
      <c r="D37" s="8" t="n">
        <f aca="false">C37-B37</f>
        <v>290.95</v>
      </c>
      <c r="E37" s="7" t="n">
        <v>0</v>
      </c>
      <c r="F37" s="7" t="n">
        <v>59.26</v>
      </c>
      <c r="G37" s="8" t="n">
        <f aca="false">F37-E37</f>
        <v>59.26</v>
      </c>
      <c r="H37" s="7" t="n">
        <v>0</v>
      </c>
      <c r="I37" s="7" t="n">
        <v>95.11</v>
      </c>
      <c r="J37" s="8" t="n">
        <f aca="false">I37-H37</f>
        <v>95.11</v>
      </c>
      <c r="K37" s="10" t="n">
        <v>2</v>
      </c>
    </row>
    <row r="38" customFormat="false" ht="15" hidden="false" customHeight="false" outlineLevel="0" collapsed="false">
      <c r="A38" s="6" t="s">
        <v>111</v>
      </c>
      <c r="B38" s="7" t="n">
        <v>544.24</v>
      </c>
      <c r="C38" s="7" t="n">
        <v>266.74</v>
      </c>
      <c r="D38" s="8" t="n">
        <f aca="false">C38-B38</f>
        <v>-277.5</v>
      </c>
      <c r="E38" s="7" t="n">
        <v>115.35</v>
      </c>
      <c r="F38" s="7" t="n">
        <v>55.8</v>
      </c>
      <c r="G38" s="8" t="n">
        <f aca="false">F38-E38</f>
        <v>-59.55</v>
      </c>
      <c r="H38" s="7" t="n">
        <v>105.36</v>
      </c>
      <c r="I38" s="7" t="n">
        <v>53.19</v>
      </c>
      <c r="J38" s="8" t="n">
        <f aca="false">I38-H38</f>
        <v>-52.17</v>
      </c>
      <c r="K38" s="10" t="n">
        <v>1</v>
      </c>
    </row>
    <row r="39" customFormat="false" ht="15" hidden="false" customHeight="false" outlineLevel="0" collapsed="false">
      <c r="A39" s="6" t="s">
        <v>112</v>
      </c>
      <c r="B39" s="7" t="n">
        <v>92.01</v>
      </c>
      <c r="C39" s="7" t="n">
        <v>153.34</v>
      </c>
      <c r="D39" s="8" t="n">
        <f aca="false">C39-B39</f>
        <v>61.33</v>
      </c>
      <c r="E39" s="7" t="n">
        <v>17.68</v>
      </c>
      <c r="F39" s="7" t="n">
        <v>30.26</v>
      </c>
      <c r="G39" s="8" t="n">
        <f aca="false">F39-E39</f>
        <v>12.58</v>
      </c>
      <c r="H39" s="7" t="n">
        <v>40.41</v>
      </c>
      <c r="I39" s="7" t="n">
        <v>40.49</v>
      </c>
      <c r="J39" s="8" t="n">
        <f aca="false">I39-H39</f>
        <v>0.0800000000000054</v>
      </c>
      <c r="K39" s="10" t="n">
        <v>1</v>
      </c>
    </row>
    <row r="40" customFormat="false" ht="15" hidden="false" customHeight="false" outlineLevel="0" collapsed="false">
      <c r="A40" s="6" t="s">
        <v>88</v>
      </c>
      <c r="B40" s="7" t="n">
        <v>2153.08</v>
      </c>
      <c r="C40" s="7" t="n">
        <v>149.7</v>
      </c>
      <c r="D40" s="8" t="n">
        <f aca="false">C40-B40</f>
        <v>-2003.38</v>
      </c>
      <c r="E40" s="7" t="n">
        <v>529.47</v>
      </c>
      <c r="F40" s="7" t="n">
        <v>29.64</v>
      </c>
      <c r="G40" s="8" t="n">
        <f aca="false">F40-E40</f>
        <v>-499.83</v>
      </c>
      <c r="H40" s="7" t="n">
        <v>75.43</v>
      </c>
      <c r="I40" s="7" t="n">
        <v>75.37</v>
      </c>
      <c r="J40" s="8" t="n">
        <f aca="false">I40-H40</f>
        <v>-0.0600000000000023</v>
      </c>
      <c r="K40" s="10" t="n">
        <v>2</v>
      </c>
    </row>
    <row r="41" customFormat="false" ht="15" hidden="false" customHeight="false" outlineLevel="0" collapsed="false">
      <c r="A41" s="6" t="s">
        <v>113</v>
      </c>
      <c r="B41" s="7" t="n">
        <v>262.65</v>
      </c>
      <c r="C41" s="7" t="n">
        <v>0</v>
      </c>
      <c r="D41" s="8" t="n">
        <f aca="false">C41-B41</f>
        <v>-262.65</v>
      </c>
      <c r="E41" s="7" t="n">
        <v>55.94</v>
      </c>
      <c r="F41" s="7" t="n">
        <v>0</v>
      </c>
      <c r="G41" s="8" t="n">
        <f aca="false">F41-E41</f>
        <v>-55.94</v>
      </c>
      <c r="H41" s="7" t="n">
        <v>50.18</v>
      </c>
      <c r="I41" s="7" t="n">
        <v>0</v>
      </c>
      <c r="J41" s="8" t="n">
        <f aca="false">I41-H41</f>
        <v>-50.18</v>
      </c>
      <c r="K41" s="10" t="n">
        <v>0</v>
      </c>
    </row>
    <row r="42" customFormat="false" ht="15" hidden="false" customHeight="false" outlineLevel="0" collapsed="false">
      <c r="A42" s="6" t="s">
        <v>114</v>
      </c>
      <c r="B42" s="7" t="n">
        <v>277.18</v>
      </c>
      <c r="C42" s="7" t="n">
        <v>0</v>
      </c>
      <c r="D42" s="8" t="n">
        <f aca="false">C42-B42</f>
        <v>-277.18</v>
      </c>
      <c r="E42" s="7" t="n">
        <v>58.57</v>
      </c>
      <c r="F42" s="7" t="n">
        <v>0</v>
      </c>
      <c r="G42" s="8" t="n">
        <f aca="false">F42-E42</f>
        <v>-58.57</v>
      </c>
      <c r="H42" s="7" t="n">
        <v>40.65</v>
      </c>
      <c r="I42" s="7" t="n">
        <v>0</v>
      </c>
      <c r="J42" s="8" t="n">
        <f aca="false">I42-H42</f>
        <v>-40.65</v>
      </c>
      <c r="K42" s="10" t="n">
        <v>0</v>
      </c>
    </row>
    <row r="43" customFormat="false" ht="15" hidden="false" customHeight="false" outlineLevel="0" collapsed="false">
      <c r="A43" s="6" t="s">
        <v>92</v>
      </c>
      <c r="B43" s="7" t="n">
        <v>836.17</v>
      </c>
      <c r="C43" s="7" t="n">
        <v>0</v>
      </c>
      <c r="D43" s="8" t="n">
        <f aca="false">C43-B43</f>
        <v>-836.17</v>
      </c>
      <c r="E43" s="7" t="n">
        <v>161.48</v>
      </c>
      <c r="F43" s="7" t="n">
        <v>0</v>
      </c>
      <c r="G43" s="8" t="n">
        <f aca="false">F43-E43</f>
        <v>-161.48</v>
      </c>
      <c r="H43" s="7" t="n">
        <v>122.15</v>
      </c>
      <c r="I43" s="7" t="n">
        <v>0</v>
      </c>
      <c r="J43" s="8" t="n">
        <f aca="false">I43-H43</f>
        <v>-122.15</v>
      </c>
      <c r="K43" s="10" t="n">
        <v>2</v>
      </c>
    </row>
    <row r="44" customFormat="false" ht="15" hidden="false" customHeight="false" outlineLevel="0" collapsed="false">
      <c r="A44" s="6" t="s">
        <v>115</v>
      </c>
      <c r="B44" s="7" t="n">
        <v>0</v>
      </c>
      <c r="C44" s="7" t="n">
        <v>-178.34</v>
      </c>
      <c r="D44" s="8" t="n">
        <f aca="false">C44-B44</f>
        <v>-178.34</v>
      </c>
      <c r="E44" s="7" t="n">
        <v>0</v>
      </c>
      <c r="F44" s="7" t="n">
        <v>-33.72</v>
      </c>
      <c r="G44" s="8" t="n">
        <f aca="false">F44-E44</f>
        <v>-33.72</v>
      </c>
      <c r="H44" s="7" t="n">
        <v>0</v>
      </c>
      <c r="I44" s="7" t="n">
        <v>31.61</v>
      </c>
      <c r="J44" s="8" t="n">
        <f aca="false">I44-H44</f>
        <v>31.61</v>
      </c>
      <c r="K44" s="10" t="n">
        <v>1</v>
      </c>
    </row>
    <row r="45" customFormat="false" ht="15" hidden="false" customHeight="false" outlineLevel="0" collapsed="false">
      <c r="A45" s="6" t="s">
        <v>91</v>
      </c>
      <c r="B45" s="7" t="n">
        <v>1004.82</v>
      </c>
      <c r="C45" s="7" t="n">
        <v>-180.43</v>
      </c>
      <c r="D45" s="8" t="n">
        <f aca="false">C45-B45</f>
        <v>-1185.25</v>
      </c>
      <c r="E45" s="7" t="n">
        <v>237.93</v>
      </c>
      <c r="F45" s="7" t="n">
        <v>-42.92</v>
      </c>
      <c r="G45" s="8" t="n">
        <f aca="false">F45-E45</f>
        <v>-280.85</v>
      </c>
      <c r="H45" s="7" t="n">
        <v>349.98</v>
      </c>
      <c r="I45" s="7" t="n">
        <v>0</v>
      </c>
      <c r="J45" s="8" t="n">
        <f aca="false">I45-H45</f>
        <v>-349.98</v>
      </c>
      <c r="K45" s="10" t="n">
        <v>5</v>
      </c>
    </row>
    <row r="46" customFormat="false" ht="15" hidden="false" customHeight="false" outlineLevel="0" collapsed="false">
      <c r="A46" s="12" t="s">
        <v>116</v>
      </c>
      <c r="B46" s="13" t="n">
        <f aca="false">SUM(B5:B45)</f>
        <v>422827.89</v>
      </c>
      <c r="C46" s="13" t="n">
        <f aca="false">SUM(C5:C45)</f>
        <v>404567.13</v>
      </c>
      <c r="D46" s="13" t="n">
        <f aca="false">SUM(D5:D45)</f>
        <v>-18260.76</v>
      </c>
      <c r="E46" s="13" t="n">
        <f aca="false">SUM(E5:E45)</f>
        <v>113450.14</v>
      </c>
      <c r="F46" s="13" t="n">
        <f aca="false">SUM(F5:F45)</f>
        <v>108862.16</v>
      </c>
      <c r="G46" s="13" t="n">
        <f aca="false">SUM(G5:G45)</f>
        <v>-4587.98</v>
      </c>
      <c r="H46" s="13" t="n">
        <f aca="false">SUM(H5:H45)</f>
        <v>79419.67</v>
      </c>
      <c r="I46" s="13" t="n">
        <f aca="false">SUM(I5:I45)</f>
        <v>71910.43</v>
      </c>
      <c r="J46" s="13" t="n">
        <f aca="false">SUM(J5:J45)</f>
        <v>-7509.24</v>
      </c>
      <c r="K46" s="15" t="n">
        <f aca="false">SUM(K5:K45)</f>
        <v>2149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90"/>
  </cols>
  <sheetData>
    <row r="1" customFormat="false" ht="17.35" hidden="false" customHeight="false" outlineLevel="0" collapsed="false">
      <c r="A1" s="1" t="s">
        <v>117</v>
      </c>
    </row>
    <row r="2" customFormat="false" ht="15" hidden="false" customHeight="false" outlineLevel="0" collapsed="false">
      <c r="A2" s="2" t="s">
        <v>118</v>
      </c>
    </row>
    <row r="4" customFormat="false" ht="23.85" hidden="false" customHeight="false" outlineLevel="0" collapsed="false">
      <c r="A4" s="32" t="s">
        <v>119</v>
      </c>
      <c r="B4" s="33" t="s">
        <v>120</v>
      </c>
    </row>
    <row r="5" customFormat="false" ht="15" hidden="false" customHeight="false" outlineLevel="0" collapsed="false">
      <c r="A5" s="32" t="s">
        <v>121</v>
      </c>
      <c r="B5" s="33" t="s">
        <v>122</v>
      </c>
    </row>
    <row r="6" customFormat="false" ht="15" hidden="false" customHeight="false" outlineLevel="0" collapsed="false">
      <c r="A6" s="32" t="s">
        <v>123</v>
      </c>
      <c r="B6" s="33" t="s">
        <v>124</v>
      </c>
    </row>
    <row r="7" customFormat="false" ht="15" hidden="false" customHeight="false" outlineLevel="0" collapsed="false">
      <c r="A7" s="32" t="s">
        <v>125</v>
      </c>
      <c r="B7" s="33" t="s">
        <v>126</v>
      </c>
    </row>
    <row r="8" customFormat="false" ht="23.85" hidden="false" customHeight="false" outlineLevel="0" collapsed="false">
      <c r="A8" s="34" t="s">
        <v>127</v>
      </c>
      <c r="B8" s="35" t="s">
        <v>128</v>
      </c>
    </row>
    <row r="9" customFormat="false" ht="23.85" hidden="false" customHeight="false" outlineLevel="0" collapsed="false">
      <c r="A9" s="32" t="s">
        <v>129</v>
      </c>
      <c r="B9" s="33" t="s">
        <v>130</v>
      </c>
    </row>
    <row r="10" customFormat="false" ht="35.05" hidden="false" customHeight="false" outlineLevel="0" collapsed="false">
      <c r="A10" s="32" t="s">
        <v>131</v>
      </c>
      <c r="B10" s="33" t="s">
        <v>132</v>
      </c>
    </row>
    <row r="11" customFormat="false" ht="23.85" hidden="false" customHeight="false" outlineLevel="0" collapsed="false">
      <c r="A11" s="32" t="s">
        <v>133</v>
      </c>
      <c r="B11" s="33" t="s">
        <v>134</v>
      </c>
    </row>
    <row r="12" customFormat="false" ht="23.85" hidden="false" customHeight="false" outlineLevel="0" collapsed="false">
      <c r="A12" s="32" t="s">
        <v>135</v>
      </c>
      <c r="B12" s="33" t="s">
        <v>136</v>
      </c>
    </row>
    <row r="13" customFormat="false" ht="15" hidden="false" customHeight="false" outlineLevel="0" collapsed="false">
      <c r="A13" s="32" t="s">
        <v>137</v>
      </c>
      <c r="B13" s="33" t="s">
        <v>138</v>
      </c>
    </row>
    <row r="14" customFormat="false" ht="23.85" hidden="false" customHeight="false" outlineLevel="0" collapsed="false">
      <c r="A14" s="32" t="s">
        <v>139</v>
      </c>
      <c r="B14" s="33" t="s">
        <v>140</v>
      </c>
    </row>
    <row r="15" customFormat="false" ht="57.45" hidden="false" customHeight="false" outlineLevel="0" collapsed="false">
      <c r="A15" s="34" t="s">
        <v>141</v>
      </c>
      <c r="B15" s="35" t="s">
        <v>142</v>
      </c>
    </row>
    <row r="16" customFormat="false" ht="35.05" hidden="false" customHeight="false" outlineLevel="0" collapsed="false">
      <c r="A16" s="34" t="s">
        <v>143</v>
      </c>
      <c r="B16" s="35" t="s">
        <v>144</v>
      </c>
    </row>
    <row r="17" customFormat="false" ht="35.05" hidden="false" customHeight="false" outlineLevel="0" collapsed="false">
      <c r="A17" s="32" t="s">
        <v>145</v>
      </c>
      <c r="B17" s="33" t="s">
        <v>146</v>
      </c>
    </row>
    <row r="18" customFormat="false" ht="35.05" hidden="false" customHeight="false" outlineLevel="0" collapsed="false">
      <c r="A18" s="32" t="s">
        <v>147</v>
      </c>
      <c r="B18" s="33" t="s">
        <v>148</v>
      </c>
    </row>
    <row r="19" customFormat="false" ht="35.05" hidden="false" customHeight="false" outlineLevel="0" collapsed="false">
      <c r="A19" s="34" t="s">
        <v>149</v>
      </c>
      <c r="B19" s="35" t="s">
        <v>150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2026-08-29T16:38:27Z</dcterms:created>
  <dc:creator>openpyxl</dc:creator>
  <dc:description/>
  <dc:language>en-US</dc:language>
  <cp:lastModifiedBy/>
  <dcterms:modified xsi:type="dcterms:W3CDTF">2026-08-29T16:38:27Z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